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720" windowHeight="6795" tabRatio="634" activeTab="0"/>
  </bookViews>
  <sheets>
    <sheet name="PROGRAMMA" sheetId="1" r:id="rId1"/>
    <sheet name="1_2_3-R - 1X - M" sheetId="2" r:id="rId2"/>
    <sheet name="4-CAD - 2X - M" sheetId="3" r:id="rId3"/>
    <sheet name="5-CAD - 2X - F" sheetId="4" r:id="rId4"/>
    <sheet name="6_7-R - 1X - F" sheetId="5" r:id="rId5"/>
    <sheet name="8_9-CAD - 720 - M" sheetId="6" r:id="rId6"/>
    <sheet name="10-CAD - 720 - F" sheetId="7" r:id="rId7"/>
    <sheet name="11_12-R - 2X - M" sheetId="8" r:id="rId8"/>
    <sheet name="14-ALL B - 720 - F" sheetId="9" r:id="rId9"/>
    <sheet name="15_16-J - 1X - M" sheetId="10" r:id="rId10"/>
    <sheet name="17-ALL B - 2X - M" sheetId="11" r:id="rId11"/>
    <sheet name="21-J - 2X - M" sheetId="12" r:id="rId12"/>
    <sheet name="18-ALL B - 720 - M" sheetId="13" r:id="rId13"/>
    <sheet name="24-ALL C - 720 - F" sheetId="14" r:id="rId14"/>
    <sheet name="26-J - 2X - F" sheetId="15" r:id="rId15"/>
    <sheet name="25-CAD - 4X - M" sheetId="16" r:id="rId16"/>
    <sheet name="27-R - 2- - M " sheetId="17" r:id="rId17"/>
    <sheet name="31-R - 4X - M" sheetId="18" r:id="rId18"/>
    <sheet name="32-ALL C - 720 - M" sheetId="19" r:id="rId19"/>
    <sheet name="33-J - 1X - F" sheetId="20" r:id="rId20"/>
    <sheet name="38-R - 2X - F" sheetId="21" r:id="rId21"/>
    <sheet name="35-J - 2- - M" sheetId="22" r:id="rId22"/>
    <sheet name="39-J - 4X - M" sheetId="23" r:id="rId23"/>
    <sheet name="37-PL - 1X - M" sheetId="24" r:id="rId24"/>
    <sheet name="36-S - 1X - M" sheetId="25" r:id="rId25"/>
    <sheet name="30-S - 1X - F" sheetId="26" r:id="rId26"/>
    <sheet name="22-S - 2-  - M" sheetId="27" r:id="rId27"/>
    <sheet name="29-S - 2X - M" sheetId="28" r:id="rId28"/>
    <sheet name="19-S - 2X - F" sheetId="29" r:id="rId29"/>
    <sheet name="S - 4X - M" sheetId="30" r:id="rId30"/>
    <sheet name="13-MAS - 2X - M e F" sheetId="31" r:id="rId31"/>
    <sheet name="PROGRAMMA (2)" sheetId="32" r:id="rId32"/>
    <sheet name="gare non presenti" sheetId="33" r:id="rId33"/>
    <sheet name="ALL B - 2X - F" sheetId="34" r:id="rId34"/>
    <sheet name="TOTALE ISCRITTI" sheetId="35" r:id="rId35"/>
  </sheets>
  <definedNames>
    <definedName name="_xlnm.Print_Area" localSheetId="1">'1_2_3-R - 1X - M'!$K$1:$S$11</definedName>
    <definedName name="_xlnm.Print_Area" localSheetId="6">'10-CAD - 720 - F'!$A$1:$I$11</definedName>
    <definedName name="_xlnm.Print_Area" localSheetId="7">'11_12-R - 2X - M'!$J$1:$R$11</definedName>
    <definedName name="_xlnm.Print_Area" localSheetId="30">'13-MAS - 2X - M e F'!$A$1:$I$8</definedName>
    <definedName name="_xlnm.Print_Area" localSheetId="8">'14-ALL B - 720 - F'!$A$1:$I$8</definedName>
    <definedName name="_xlnm.Print_Area" localSheetId="9">'15_16-J - 1X - M'!$J$1:$R$12</definedName>
    <definedName name="_xlnm.Print_Area" localSheetId="10">'17-ALL B - 2X - M'!$A$1:$I$6</definedName>
    <definedName name="_xlnm.Print_Area" localSheetId="12">'18-ALL B - 720 - M'!$A$1:$I$9</definedName>
    <definedName name="_xlnm.Print_Area" localSheetId="28">'19-S - 2X - F'!$A$1:$I$6</definedName>
    <definedName name="_xlnm.Print_Area" localSheetId="11">'21-J - 2X - M'!$A$1:$I$7</definedName>
    <definedName name="_xlnm.Print_Area" localSheetId="26">'22-S - 2-  - M'!$A$1:$I$7</definedName>
    <definedName name="_xlnm.Print_Area" localSheetId="13">'24-ALL C - 720 - F'!$A$1:$I$9</definedName>
    <definedName name="_xlnm.Print_Area" localSheetId="15">'25-CAD - 4X - M'!$A$1:$I$6</definedName>
    <definedName name="_xlnm.Print_Area" localSheetId="14">'26-J - 2X - F'!$A$1:$I$6</definedName>
    <definedName name="_xlnm.Print_Area" localSheetId="16">'27-R - 2- - M '!$A$1:$I$5</definedName>
    <definedName name="_xlnm.Print_Area" localSheetId="27">'29-S - 2X - M'!$A$1:$I$9</definedName>
    <definedName name="_xlnm.Print_Area" localSheetId="25">'30-S - 1X - F'!$A$1:$I$9</definedName>
    <definedName name="_xlnm.Print_Area" localSheetId="17">'31-R - 4X - M'!$A$1:$I$9</definedName>
    <definedName name="_xlnm.Print_Area" localSheetId="18">'32-ALL C - 720 - M'!$A$1:$I$10</definedName>
    <definedName name="_xlnm.Print_Area" localSheetId="19">'33-J - 1X - F'!$A$1:$I$7</definedName>
    <definedName name="_xlnm.Print_Area" localSheetId="21">'35-J - 2- - M'!$A$1:$I$5</definedName>
    <definedName name="_xlnm.Print_Area" localSheetId="24">'36-S - 1X - M'!$A$1:$I$9</definedName>
    <definedName name="_xlnm.Print_Area" localSheetId="23">'37-PL - 1X - M'!$A$1:$I$9</definedName>
    <definedName name="_xlnm.Print_Area" localSheetId="20">'38-R - 2X - F'!$A$1:$I$7</definedName>
    <definedName name="_xlnm.Print_Area" localSheetId="22">'39-J - 4X - M'!$A$1:$I$5</definedName>
    <definedName name="_xlnm.Print_Area" localSheetId="2">'4-CAD - 2X - M'!$A$1:$I$7</definedName>
    <definedName name="_xlnm.Print_Area" localSheetId="3">'5-CAD - 2X - F'!$A$1:$I$8</definedName>
    <definedName name="_xlnm.Print_Area" localSheetId="4">'6_7-R - 1X - F'!$K$1:$S$10</definedName>
    <definedName name="_xlnm.Print_Area" localSheetId="5">'8_9-CAD - 720 - M'!$A$1:$I$14</definedName>
    <definedName name="_xlnm.Print_Area" localSheetId="32">'gare non presenti'!$A$1:$G$119</definedName>
    <definedName name="_xlnm.Print_Area" localSheetId="0">'PROGRAMMA'!$A$1:$I$317</definedName>
    <definedName name="_xlnm.Print_Area" localSheetId="31">'PROGRAMMA (2)'!$A$1:$I$317</definedName>
  </definedNames>
  <calcPr fullCalcOnLoad="1"/>
</workbook>
</file>

<file path=xl/comments35.xml><?xml version="1.0" encoding="utf-8"?>
<comments xmlns="http://schemas.openxmlformats.org/spreadsheetml/2006/main">
  <authors>
    <author> </author>
  </authors>
  <commentList>
    <comment ref="I1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25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69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48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73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94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96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117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123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144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146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169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171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192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196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217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221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242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244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265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269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246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292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315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339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363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386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407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411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432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434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455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555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559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580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582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584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603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607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630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653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364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388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457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480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503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501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526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549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567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569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590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633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612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676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  <comment ref="I699" authorId="0">
      <text>
        <r>
          <rPr>
            <b/>
            <sz val="11"/>
            <rFont val="Tahoma"/>
            <family val="2"/>
          </rPr>
          <t xml:space="preserve"> G.M.: Attenzione: (legenda colori)
 - </t>
        </r>
        <r>
          <rPr>
            <b/>
            <sz val="11"/>
            <color indexed="18"/>
            <rFont val="Tahoma"/>
            <family val="2"/>
          </rPr>
          <t>BLU:</t>
        </r>
        <r>
          <rPr>
            <b/>
            <sz val="11"/>
            <rFont val="Tahoma"/>
            <family val="2"/>
          </rPr>
          <t xml:space="preserve"> dati derivati
 - NERO: Maschile
 - </t>
        </r>
        <r>
          <rPr>
            <b/>
            <sz val="11"/>
            <color indexed="16"/>
            <rFont val="Tahoma"/>
            <family val="2"/>
          </rPr>
          <t>ROSSO</t>
        </r>
        <r>
          <rPr>
            <b/>
            <sz val="11"/>
            <rFont val="Tahoma"/>
            <family val="2"/>
          </rPr>
          <t xml:space="preserve">: Femminile
</t>
        </r>
      </text>
    </comment>
  </commentList>
</comments>
</file>

<file path=xl/sharedStrings.xml><?xml version="1.0" encoding="utf-8"?>
<sst xmlns="http://schemas.openxmlformats.org/spreadsheetml/2006/main" count="3639" uniqueCount="654">
  <si>
    <t>GARA 01</t>
  </si>
  <si>
    <t>BATT 1</t>
  </si>
  <si>
    <t>ORE 16.00</t>
  </si>
  <si>
    <r>
      <t xml:space="preserve">ALLIEVI B - </t>
    </r>
    <r>
      <rPr>
        <b/>
        <sz val="8"/>
        <rFont val="Arial"/>
        <family val="2"/>
      </rPr>
      <t>PRIMI 3 FIN</t>
    </r>
  </si>
  <si>
    <t>M</t>
  </si>
  <si>
    <t>DIST 1000</t>
  </si>
  <si>
    <t>ACQUA</t>
  </si>
  <si>
    <t>SOCIETA'</t>
  </si>
  <si>
    <t>EQUIPAGGIO</t>
  </si>
  <si>
    <t>ARR.</t>
  </si>
  <si>
    <t>TEMPO</t>
  </si>
  <si>
    <t>S.N.C. NETTUNO</t>
  </si>
  <si>
    <t>VISINTIN</t>
  </si>
  <si>
    <t>S.C. TIMAVO</t>
  </si>
  <si>
    <t>MARANGONI</t>
  </si>
  <si>
    <t>S.G. TRIESTINA</t>
  </si>
  <si>
    <t>NESSI</t>
  </si>
  <si>
    <t>C.C. SATURNIA</t>
  </si>
  <si>
    <t>PANTECA F.</t>
  </si>
  <si>
    <t>S.N. G. PULLINO</t>
  </si>
  <si>
    <t>FRAUSIN</t>
  </si>
  <si>
    <t>FABBRO</t>
  </si>
  <si>
    <t>GARA 02</t>
  </si>
  <si>
    <t>BATT 2</t>
  </si>
  <si>
    <t>ORE 16.05</t>
  </si>
  <si>
    <t>PRODAN L.</t>
  </si>
  <si>
    <t>MIRABITO</t>
  </si>
  <si>
    <t>S.C. S.GIORGIO</t>
  </si>
  <si>
    <t>PEZ</t>
  </si>
  <si>
    <t>S.C. AUSONIA</t>
  </si>
  <si>
    <t xml:space="preserve">MEDEOT </t>
  </si>
  <si>
    <t xml:space="preserve">BORTOLOTTI </t>
  </si>
  <si>
    <t>ROBIANI</t>
  </si>
  <si>
    <t>GARA 03</t>
  </si>
  <si>
    <t>ORE 16.15</t>
  </si>
  <si>
    <t>2 X</t>
  </si>
  <si>
    <r>
      <t xml:space="preserve">CADETTI - </t>
    </r>
    <r>
      <rPr>
        <b/>
        <sz val="8"/>
        <rFont val="Arial"/>
        <family val="2"/>
      </rPr>
      <t>PRIMI 3 FIN</t>
    </r>
  </si>
  <si>
    <t>DIST 1500</t>
  </si>
  <si>
    <t>BATTISTUTTA - BENVEGNU'</t>
  </si>
  <si>
    <t>D.L. FERROVIARIO</t>
  </si>
  <si>
    <t>ZARRI - MACCHIORO</t>
  </si>
  <si>
    <t>C.M.M. N.SAURO</t>
  </si>
  <si>
    <t>PERAZZI - KUCICH</t>
  </si>
  <si>
    <t>ZAZZERON - MAFFEZZOLI</t>
  </si>
  <si>
    <t>SCUSSAT - TRAVAGLIO</t>
  </si>
  <si>
    <t>GARA 04</t>
  </si>
  <si>
    <t>ORE 16.20</t>
  </si>
  <si>
    <t>PIZZAMUS T. - GIURGEVICH</t>
  </si>
  <si>
    <t>CIMBARO - SINICO</t>
  </si>
  <si>
    <t xml:space="preserve">CICOGNA - GADDI </t>
  </si>
  <si>
    <t>MOROSETTI - TEDESCO</t>
  </si>
  <si>
    <t>GARA 05</t>
  </si>
  <si>
    <t>ORE 16.25</t>
  </si>
  <si>
    <r>
      <t xml:space="preserve">ALLIEVI C - </t>
    </r>
    <r>
      <rPr>
        <b/>
        <sz val="8"/>
        <rFont val="Arial"/>
        <family val="2"/>
      </rPr>
      <t>PRIMI 2 FIN</t>
    </r>
  </si>
  <si>
    <t>C.M.M. N. SAURO</t>
  </si>
  <si>
    <t>DELAK</t>
  </si>
  <si>
    <t>CASSIO</t>
  </si>
  <si>
    <t xml:space="preserve">COSTA </t>
  </si>
  <si>
    <t>ZISCA</t>
  </si>
  <si>
    <t>S.C. TRIESTE</t>
  </si>
  <si>
    <t>PORTALURI</t>
  </si>
  <si>
    <t>GARA 06</t>
  </si>
  <si>
    <t>ORE 16.30</t>
  </si>
  <si>
    <t>DI VITO</t>
  </si>
  <si>
    <t>DELUCA</t>
  </si>
  <si>
    <t>ANDREUZZI</t>
  </si>
  <si>
    <t>S.T.C. ADRIA</t>
  </si>
  <si>
    <t>KAUCIC M.</t>
  </si>
  <si>
    <t>FAZZARI</t>
  </si>
  <si>
    <t>GARA 07</t>
  </si>
  <si>
    <t>BATT 3</t>
  </si>
  <si>
    <t>ORE 16.35</t>
  </si>
  <si>
    <t>PERINI</t>
  </si>
  <si>
    <t>PACOR G.</t>
  </si>
  <si>
    <t>FORGIONE</t>
  </si>
  <si>
    <t>ESOPI</t>
  </si>
  <si>
    <t>GARA 08</t>
  </si>
  <si>
    <t>ORE 16.45</t>
  </si>
  <si>
    <t>1 X</t>
  </si>
  <si>
    <r>
      <t xml:space="preserve">RAGAZZI - </t>
    </r>
    <r>
      <rPr>
        <b/>
        <sz val="8"/>
        <rFont val="Arial"/>
        <family val="2"/>
      </rPr>
      <t>PRIMI 3 FIN</t>
    </r>
  </si>
  <si>
    <t>DIST 2000</t>
  </si>
  <si>
    <t>MILOS A.</t>
  </si>
  <si>
    <t>LENARDON</t>
  </si>
  <si>
    <t xml:space="preserve">MARKOVICH </t>
  </si>
  <si>
    <t>VISINTIN A.</t>
  </si>
  <si>
    <t>ZENNARO</t>
  </si>
  <si>
    <t>GARA 09</t>
  </si>
  <si>
    <t>ORE 16.50.</t>
  </si>
  <si>
    <t>PANTECA S.</t>
  </si>
  <si>
    <t>MARTINI</t>
  </si>
  <si>
    <t xml:space="preserve">ACCIARDI </t>
  </si>
  <si>
    <t>COSTAGLIOLA</t>
  </si>
  <si>
    <t>GARA 10</t>
  </si>
  <si>
    <t>ORE 16.55</t>
  </si>
  <si>
    <t>NESSI - PIEROBON</t>
  </si>
  <si>
    <t>FURLAN - STARC</t>
  </si>
  <si>
    <t>KAUCIC J. - GUIDACONTE</t>
  </si>
  <si>
    <t>PRODAN M. - SANTIN</t>
  </si>
  <si>
    <t>GARA 11</t>
  </si>
  <si>
    <t>ORE 17.00</t>
  </si>
  <si>
    <t>GRBEC - SINATRA</t>
  </si>
  <si>
    <t>BERLINGERIO - CASTRIOTA</t>
  </si>
  <si>
    <t>RUSSO - ANTONINI</t>
  </si>
  <si>
    <t>SCHETTINI - BIGAZZI</t>
  </si>
  <si>
    <t>GARA 12</t>
  </si>
  <si>
    <t>ORE 17.10</t>
  </si>
  <si>
    <t>ROIAZ</t>
  </si>
  <si>
    <t>BENOLLI</t>
  </si>
  <si>
    <t>TREBIAN Z.</t>
  </si>
  <si>
    <t>SERGI</t>
  </si>
  <si>
    <t>COSLOVICH</t>
  </si>
  <si>
    <t>GARA 13</t>
  </si>
  <si>
    <t>ORE 17.15</t>
  </si>
  <si>
    <t>ZORN</t>
  </si>
  <si>
    <t>POIAN F.</t>
  </si>
  <si>
    <t>SVERKO</t>
  </si>
  <si>
    <t>FRAGIACOMO</t>
  </si>
  <si>
    <t>SEGATO</t>
  </si>
  <si>
    <t>GARA 14</t>
  </si>
  <si>
    <t>ORE 17.25</t>
  </si>
  <si>
    <r>
      <t xml:space="preserve">SENIORES - </t>
    </r>
    <r>
      <rPr>
        <b/>
        <sz val="8"/>
        <rFont val="Arial"/>
        <family val="2"/>
      </rPr>
      <t>PRIMI 3 FIN</t>
    </r>
  </si>
  <si>
    <t>FRANCO</t>
  </si>
  <si>
    <t>BISIAK</t>
  </si>
  <si>
    <t>RUGGERI A.</t>
  </si>
  <si>
    <t>D'AMBROSI</t>
  </si>
  <si>
    <t>GARA 15</t>
  </si>
  <si>
    <t>ORE 17.30</t>
  </si>
  <si>
    <t xml:space="preserve"> </t>
  </si>
  <si>
    <t>VENTIN</t>
  </si>
  <si>
    <t>CUMBO</t>
  </si>
  <si>
    <t>G.S.VV.F. RAVALICO</t>
  </si>
  <si>
    <t>DEPETRIS</t>
  </si>
  <si>
    <t>SERGAS</t>
  </si>
  <si>
    <t>F</t>
  </si>
  <si>
    <t>2X</t>
  </si>
  <si>
    <t>4X</t>
  </si>
  <si>
    <t>1X</t>
  </si>
  <si>
    <t>RAGAZZI</t>
  </si>
  <si>
    <t>2-</t>
  </si>
  <si>
    <t>JUNIOR</t>
  </si>
  <si>
    <t>PESI LEGGERI</t>
  </si>
  <si>
    <t>SENIOR</t>
  </si>
  <si>
    <t>MASTER</t>
  </si>
  <si>
    <t>GARA</t>
  </si>
  <si>
    <t>CADETTI</t>
  </si>
  <si>
    <t xml:space="preserve">ALLIEVI B </t>
  </si>
  <si>
    <t>ALLIEVI B</t>
  </si>
  <si>
    <t>ALLIEVI C</t>
  </si>
  <si>
    <t>ARRIVO</t>
  </si>
  <si>
    <t>S.G.T. NAUTICA</t>
  </si>
  <si>
    <t>VATTOVAZ Laura / SANCIN Gaia</t>
  </si>
  <si>
    <t>S.G.T.  NAUTICA</t>
  </si>
  <si>
    <t>GIAMBALVO Alice</t>
  </si>
  <si>
    <t>S.G.T NAUTICA</t>
  </si>
  <si>
    <t>SFILIGOI Noemi</t>
  </si>
  <si>
    <t>ANDREUZZI Stefano</t>
  </si>
  <si>
    <t>BONANNI Erica / PERSICO Fulvia</t>
  </si>
  <si>
    <t>SIMEON Olga / MICHIELI Cristina</t>
  </si>
  <si>
    <t xml:space="preserve">SVERKO Davide </t>
  </si>
  <si>
    <t>COSLOVICH Lorenzo</t>
  </si>
  <si>
    <t>OSELLADORE Ilaria</t>
  </si>
  <si>
    <t>SIMEON Olga</t>
  </si>
  <si>
    <t>NESSI Cristiano</t>
  </si>
  <si>
    <t>S.C.TRIESTE</t>
  </si>
  <si>
    <t>BENOLLI Giorgio</t>
  </si>
  <si>
    <t>ANTONINI Vincenzo</t>
  </si>
  <si>
    <t>RUSSO Alessio</t>
  </si>
  <si>
    <t>RUSSO Alessio / MARTINI Simone</t>
  </si>
  <si>
    <t>BENOLLI Giorgio / ANTONINI Vincenzo</t>
  </si>
  <si>
    <t>S.C.NETTUNO</t>
  </si>
  <si>
    <t>GRBEC Mia / LUIS Patrizia</t>
  </si>
  <si>
    <t>COSTA Alberto</t>
  </si>
  <si>
    <t>MICCOLI Bernardo</t>
  </si>
  <si>
    <t>GRBEC Leo</t>
  </si>
  <si>
    <t>SINATRA Luca / GRBEC Leo</t>
  </si>
  <si>
    <t>ZACCHIGNA G./CREVATIN L./MINCA M./MICCOLI B.</t>
  </si>
  <si>
    <t>VISINTIN Giulio</t>
  </si>
  <si>
    <t>ZACCHIGNA Giovanni /CREVATIN Luca</t>
  </si>
  <si>
    <t>MINCA Massimiliano / KJUDER Massimiliano</t>
  </si>
  <si>
    <t>PARMA Chiara / GRBEC Nicole</t>
  </si>
  <si>
    <t>SINATRA Luca</t>
  </si>
  <si>
    <t>C.M.M N. SAURO</t>
  </si>
  <si>
    <t>DELAK Lorenzo / PERINI Tommaso</t>
  </si>
  <si>
    <t>DIROCCO Ludovica / TIERNO Caterina</t>
  </si>
  <si>
    <t>MANGANO Giorgio</t>
  </si>
  <si>
    <t>DELUCA Davide</t>
  </si>
  <si>
    <t>STANAJ Maurizio</t>
  </si>
  <si>
    <t>MARSILI Gabriele</t>
  </si>
  <si>
    <t>UDINA Niccolò</t>
  </si>
  <si>
    <t>BON Rocco</t>
  </si>
  <si>
    <t>RIZZI Lorena</t>
  </si>
  <si>
    <t>BARONI Bianca</t>
  </si>
  <si>
    <t>LEGHISSA Matteo</t>
  </si>
  <si>
    <t>MARCOVICH Igor</t>
  </si>
  <si>
    <t>KAUCICH Matteo / PACOR Gianluca</t>
  </si>
  <si>
    <t>GUIDA CONTE Michele</t>
  </si>
  <si>
    <t>ZARRI Raffaele</t>
  </si>
  <si>
    <t>SCARPA Antonio / STARC Alessandro</t>
  </si>
  <si>
    <t>MACCHIORO Matteo / ZARRI Raffaele</t>
  </si>
  <si>
    <t>FURLAN Luca</t>
  </si>
  <si>
    <t>DELL'AQUILA Vittorio / STEINBACH Marco</t>
  </si>
  <si>
    <t>MOCNIK Alessandro / PREDONZANI Sergio</t>
  </si>
  <si>
    <t>BIAGI Daniela / DEBEUS Paola</t>
  </si>
  <si>
    <t>CANOA S.GIORGIO</t>
  </si>
  <si>
    <t>PIPPIA Eleonora</t>
  </si>
  <si>
    <t>BEGGIATO Lisa</t>
  </si>
  <si>
    <t>PEZ Vittorio</t>
  </si>
  <si>
    <t>S.C.TIMAVO</t>
  </si>
  <si>
    <t>FAZZARI Giuliano</t>
  </si>
  <si>
    <t>LOCCI Enrica</t>
  </si>
  <si>
    <t>MINIUSSI Eugenia</t>
  </si>
  <si>
    <t>PORTALURI Matteo / DI VITO Giulio</t>
  </si>
  <si>
    <t>CRISTIN Francesca</t>
  </si>
  <si>
    <t>QUASS Giulia</t>
  </si>
  <si>
    <t>BERTI Gianluca / TREVISAN Daniela</t>
  </si>
  <si>
    <t>POLEZ Kevin</t>
  </si>
  <si>
    <t>POLEZ Francesco</t>
  </si>
  <si>
    <t>RUSSI Stefano</t>
  </si>
  <si>
    <t>CIMBARO Luca</t>
  </si>
  <si>
    <t>BANDELLI Corinna</t>
  </si>
  <si>
    <t>RUGGERI Valentina</t>
  </si>
  <si>
    <t>PASCOLETTI Greta</t>
  </si>
  <si>
    <t>VELENIK Larissa</t>
  </si>
  <si>
    <t>MINIUSSI Matilda</t>
  </si>
  <si>
    <t>RONDI Stefano</t>
  </si>
  <si>
    <t>CEPELLOTTI Andrea</t>
  </si>
  <si>
    <t>ROMANO Matteo / CECHET Giovanni</t>
  </si>
  <si>
    <t>RUSSI Francesca</t>
  </si>
  <si>
    <t>BORTOLOTTI Matteo</t>
  </si>
  <si>
    <t>PACOR Nicola / CERNIC Miro</t>
  </si>
  <si>
    <t>ROMANO Matteo</t>
  </si>
  <si>
    <t>CECHET Giovanni</t>
  </si>
  <si>
    <t>CASASOLA Mauro</t>
  </si>
  <si>
    <t>NOVELLO Luca</t>
  </si>
  <si>
    <t>PATERNNOSTO Anna / BANDELLI Corinna</t>
  </si>
  <si>
    <t>RUGGERI Valentina / PASCOLETTI Greta</t>
  </si>
  <si>
    <t>VELENIK Larissa / MINIUSSI Matilda</t>
  </si>
  <si>
    <t>C.C.SATURNIA</t>
  </si>
  <si>
    <t>BORDIN Pier Nicolò</t>
  </si>
  <si>
    <t>CASALI Beatrice</t>
  </si>
  <si>
    <t>FERRARESE Alice</t>
  </si>
  <si>
    <t>ROMEO Nicolò</t>
  </si>
  <si>
    <t>GAGGI  Ester</t>
  </si>
  <si>
    <t>CASTRIOTTA Andrea</t>
  </si>
  <si>
    <t>SCUSSAT Andrea</t>
  </si>
  <si>
    <t>COTOGNINI Vincenzo</t>
  </si>
  <si>
    <t>MILOS Andrea</t>
  </si>
  <si>
    <t>DE CARDENAS Pilar</t>
  </si>
  <si>
    <t>USTOLIN Chiara</t>
  </si>
  <si>
    <t>DELLA ZONCA Giulia</t>
  </si>
  <si>
    <t>CORONICA Sara</t>
  </si>
  <si>
    <t>BASTIANI Sara</t>
  </si>
  <si>
    <t>COZZARINI AnnaLisa</t>
  </si>
  <si>
    <t>IUNGWIRTH / FERLUGA M.</t>
  </si>
  <si>
    <t>FRANCO Marco</t>
  </si>
  <si>
    <t>REDIVO Daniele</t>
  </si>
  <si>
    <t>STADARI Alessandro</t>
  </si>
  <si>
    <t>MILOS Pietro</t>
  </si>
  <si>
    <t>FERLUGA Silvio</t>
  </si>
  <si>
    <t>POIAN Fabio</t>
  </si>
  <si>
    <t>PATERNNOSTO Anna</t>
  </si>
  <si>
    <t>S.N. PULLINO</t>
  </si>
  <si>
    <t>TREBIAN Dafne</t>
  </si>
  <si>
    <t>CIMBARO Luca / SOGNASOLDI Alessio</t>
  </si>
  <si>
    <t>PRODAN Mattia / SALERNO Ruben</t>
  </si>
  <si>
    <t>GIURGEVICH Davide / KAUCIC Jacopo</t>
  </si>
  <si>
    <t>S.N. G.PULLINO</t>
  </si>
  <si>
    <t>GIORDANO Jessica / LENARDON Giulia</t>
  </si>
  <si>
    <t>SOSSINI Federico</t>
  </si>
  <si>
    <t>BUZZAI Lia</t>
  </si>
  <si>
    <t>BALDINI Lorenzo / CALLIGARIS Matteo</t>
  </si>
  <si>
    <t>CHELLI Zaccaria</t>
  </si>
  <si>
    <t>GIORDANO Alexia / PASTROVICCHIO Sara</t>
  </si>
  <si>
    <t>ZOBEC Mitja / USTOLIN Federico</t>
  </si>
  <si>
    <t>DUIMOVICH Valeria</t>
  </si>
  <si>
    <t>STRADI Alice</t>
  </si>
  <si>
    <t>FINOCCHIARO Beatrice</t>
  </si>
  <si>
    <t>GRIECO D./MINCA M./RICCI P./CARLI L.</t>
  </si>
  <si>
    <t>BALZIA L./TROST L./GASPARI A./ZISCA O.</t>
  </si>
  <si>
    <t>VENTIN Alice / PIZZAMUS Veronica</t>
  </si>
  <si>
    <t>ZOBEC Mitja</t>
  </si>
  <si>
    <t>COSTAGLIOLA A./SANTIN M./PIZZAMUS T./TREBIAN Z.</t>
  </si>
  <si>
    <t>DONATO Piero</t>
  </si>
  <si>
    <t>PRODAN Luca</t>
  </si>
  <si>
    <t>VENTIN Alice</t>
  </si>
  <si>
    <t>PIZZAMUS Veronica</t>
  </si>
  <si>
    <t>USTOLIN Federico / NESSI Lorenzo</t>
  </si>
  <si>
    <t>VENTIN Andrea</t>
  </si>
  <si>
    <t>GIRALDI Walter / PECCHIARI Boris</t>
  </si>
  <si>
    <t>VISINTIN Andrea</t>
  </si>
  <si>
    <t>SOGNASOLDI Alessio</t>
  </si>
  <si>
    <t>BORTOLOSSI Alessandro</t>
  </si>
  <si>
    <t>ZENNARO Riccardo / PIEROBON Stefano</t>
  </si>
  <si>
    <t>S.C. ADRIA</t>
  </si>
  <si>
    <t>PITACCO Riccardo / CREVATIN Giulio</t>
  </si>
  <si>
    <t>PACOR N./CERNIC M./RUSSI S./POIAN F.</t>
  </si>
  <si>
    <t>PITACCO R./CREVATIN G./ZENNARO R./PIEROBON S.</t>
  </si>
  <si>
    <t>TEDESCO L./MOROSETTI L./MILOS A./FERRARESE S.</t>
  </si>
  <si>
    <t>SCUSSAT A./COTOGNINI V./PANTECA M./CASTRIOTTA A.</t>
  </si>
  <si>
    <t>CUMBO Frabrizio</t>
  </si>
  <si>
    <t>FRANCO Marco/ SERGAS Diego</t>
  </si>
  <si>
    <t>STADARI Alessandro/ MILOS Pietro</t>
  </si>
  <si>
    <t>BISIAK Tommaso / D'AMBROSI Massimiliano</t>
  </si>
  <si>
    <t>VENTIN Andrea / ZUCCOLIN Alex</t>
  </si>
  <si>
    <t>DELLA ZONCA Giulia/ CORONICA Sara</t>
  </si>
  <si>
    <t>CUMIN Paolo / FURLAN Luca</t>
  </si>
  <si>
    <t>BORGINO Giulio/ FERLUGA Silvio</t>
  </si>
  <si>
    <t>CUMBO Fabrizio/ SERGAS Diego</t>
  </si>
  <si>
    <t>D'AMBROSI Massimiliano/ BISIAK Tommaso</t>
  </si>
  <si>
    <t>BORGINO Giulio</t>
  </si>
  <si>
    <t>1-9.00/2-9.05/3-9.10</t>
  </si>
  <si>
    <t>RAGAZZI (batterie)</t>
  </si>
  <si>
    <t>SENIOR (finale)</t>
  </si>
  <si>
    <t>Ore 12.55</t>
  </si>
  <si>
    <t xml:space="preserve"> Ore 12.15</t>
  </si>
  <si>
    <t>Ore11.25</t>
  </si>
  <si>
    <t xml:space="preserve"> Ore12.10</t>
  </si>
  <si>
    <t xml:space="preserve"> Ore 11.10</t>
  </si>
  <si>
    <t>COLANNELLI Veronica</t>
  </si>
  <si>
    <t>6-9.35 /7-9.40</t>
  </si>
  <si>
    <t>RAGAZZI (BATTERIA)</t>
  </si>
  <si>
    <t>RAGAZZI (FINALE)</t>
  </si>
  <si>
    <t>PRIME 4 IN FINALE</t>
  </si>
  <si>
    <t>ALLIEVI B (FINALE)</t>
  </si>
  <si>
    <t>Ore 11.00</t>
  </si>
  <si>
    <t>Ore 10.30</t>
  </si>
  <si>
    <t xml:space="preserve"> Ore 10.25</t>
  </si>
  <si>
    <t>MASTER (FINALE)</t>
  </si>
  <si>
    <t>M/F</t>
  </si>
  <si>
    <t>PESI LEGGERI (FINALE)</t>
  </si>
  <si>
    <t xml:space="preserve"> Ore 13.00</t>
  </si>
  <si>
    <t>POIAN Ezio</t>
  </si>
  <si>
    <t>PANTECA Sebastian</t>
  </si>
  <si>
    <t>PRIMI  4 IN FINALE</t>
  </si>
  <si>
    <t>JUNIOR (BATTERIA)</t>
  </si>
  <si>
    <t>15-10.40 / 16-10.45</t>
  </si>
  <si>
    <t>28 - Ore12.05</t>
  </si>
  <si>
    <t>JUNIOR (FINALE)</t>
  </si>
  <si>
    <t>11 - Ore10.10 / 12 - Ore 10.15</t>
  </si>
  <si>
    <t>RAGAZZI (BATTERIE)</t>
  </si>
  <si>
    <t>ULTIMO ELIMINATO</t>
  </si>
  <si>
    <t>34 - 12.45</t>
  </si>
  <si>
    <t>CEPELLOTTI Andrea / POIAN Ezio</t>
  </si>
  <si>
    <t>Ore  11.20</t>
  </si>
  <si>
    <t xml:space="preserve"> Ore 11.55</t>
  </si>
  <si>
    <t>COZZARINI Annalisa/ DE CARDENAS Pilar</t>
  </si>
  <si>
    <t xml:space="preserve"> Ore  12.50</t>
  </si>
  <si>
    <t>JUNIORES (FINALE)</t>
  </si>
  <si>
    <t xml:space="preserve"> Ore 12.40</t>
  </si>
  <si>
    <t xml:space="preserve"> Ore 10.55</t>
  </si>
  <si>
    <t>BELLE' Matteo / MINIUSSI Cosimo</t>
  </si>
  <si>
    <t>NESSI L./PANTECA S./IUNGWIRTH H./FERLUGA M.</t>
  </si>
  <si>
    <t>ESOPI Tommaso</t>
  </si>
  <si>
    <t>CADETTI (SERIE)</t>
  </si>
  <si>
    <t>8 - 9.50 / 9 - 9.55</t>
  </si>
  <si>
    <t xml:space="preserve"> Ore 13.10</t>
  </si>
  <si>
    <t>Ore 10.00</t>
  </si>
  <si>
    <t>CADETTI (FINALE)</t>
  </si>
  <si>
    <t>CIMADOR Alice</t>
  </si>
  <si>
    <t>RATTELLI Giovanna</t>
  </si>
  <si>
    <t>LORENZI Lisa</t>
  </si>
  <si>
    <t>GUIDA CONTE Caterina</t>
  </si>
  <si>
    <t xml:space="preserve"> Ore 9.20</t>
  </si>
  <si>
    <t>PINNA Francesco / CASSIO Matteo</t>
  </si>
  <si>
    <t xml:space="preserve"> Ore 9.25</t>
  </si>
  <si>
    <t>RAFFELLINI Julia / DE CARDENAS Carmen</t>
  </si>
  <si>
    <t>GRISON A./TRAMPUS T./PANTECA F./TARABOCCHIA G.</t>
  </si>
  <si>
    <t xml:space="preserve"> Ore 11.45</t>
  </si>
  <si>
    <t>MIRABITO Riccardo</t>
  </si>
  <si>
    <t>Ore 11.40</t>
  </si>
  <si>
    <t>ALLIEVI C (FINALE)</t>
  </si>
  <si>
    <t>Ore 12.30</t>
  </si>
  <si>
    <t>SALMERI Luca / LAUTO Alessandro</t>
  </si>
  <si>
    <t>PUNTEGGIO</t>
  </si>
  <si>
    <t>PUNTI</t>
  </si>
  <si>
    <t xml:space="preserve">  Primi 2 in FINALE + 2 migliori terzi</t>
  </si>
  <si>
    <t>II^ S</t>
  </si>
  <si>
    <t>I^ S</t>
  </si>
  <si>
    <t>PRIMA SERIE</t>
  </si>
  <si>
    <t>SECONDA SERIE</t>
  </si>
  <si>
    <t>ULTIMO  ELIMINATO</t>
  </si>
  <si>
    <t>Ore 9.00</t>
  </si>
  <si>
    <t>Ore 9.05</t>
  </si>
  <si>
    <t>Ore 9.10</t>
  </si>
  <si>
    <t>1 / 2 / 3</t>
  </si>
  <si>
    <t>6 / 7</t>
  </si>
  <si>
    <t xml:space="preserve"> Ore 9.35</t>
  </si>
  <si>
    <t xml:space="preserve"> Ore 9.40</t>
  </si>
  <si>
    <t>8 / 9</t>
  </si>
  <si>
    <t xml:space="preserve"> Ore 9.50</t>
  </si>
  <si>
    <t xml:space="preserve"> Ore 9.55</t>
  </si>
  <si>
    <t>2 SERIE</t>
  </si>
  <si>
    <t xml:space="preserve"> Ore 10.10</t>
  </si>
  <si>
    <t xml:space="preserve"> Ore 10.15</t>
  </si>
  <si>
    <t>11 / 12</t>
  </si>
  <si>
    <t>Ore 10.40</t>
  </si>
  <si>
    <t>15 / 16</t>
  </si>
  <si>
    <t>Ore 10.45</t>
  </si>
  <si>
    <t>20</t>
  </si>
  <si>
    <t xml:space="preserve"> Ore 11.15</t>
  </si>
  <si>
    <t>SENIOR (FINALE)</t>
  </si>
  <si>
    <t>23</t>
  </si>
  <si>
    <t>Ore 11.30</t>
  </si>
  <si>
    <t>27</t>
  </si>
  <si>
    <t>Ore 12.00</t>
  </si>
  <si>
    <t>Ore 12.05</t>
  </si>
  <si>
    <t>31</t>
  </si>
  <si>
    <t>Ore 12.20</t>
  </si>
  <si>
    <t>34</t>
  </si>
  <si>
    <t xml:space="preserve"> Ore 12.45</t>
  </si>
  <si>
    <t>Ore 13.05</t>
  </si>
  <si>
    <t>38</t>
  </si>
  <si>
    <t>ALLIEVI B/C e CADETTI</t>
  </si>
  <si>
    <t>CANOTTIERI TRIESTE</t>
  </si>
  <si>
    <t>Serie 1/2</t>
  </si>
  <si>
    <t>FINALI</t>
  </si>
  <si>
    <t>TOT.</t>
  </si>
  <si>
    <t>S.GINNASTICA T.N.</t>
  </si>
  <si>
    <t>SENIOR E P.L.</t>
  </si>
  <si>
    <t>TOTALE PUNTI</t>
  </si>
  <si>
    <t>6.20.39</t>
  </si>
  <si>
    <t>8.10.10</t>
  </si>
  <si>
    <t>non CL.</t>
  </si>
  <si>
    <t>8.19.78</t>
  </si>
  <si>
    <t>8.23.77</t>
  </si>
  <si>
    <t>N.C. (multa)</t>
  </si>
  <si>
    <t>9.07.14</t>
  </si>
  <si>
    <t>7.57.56</t>
  </si>
  <si>
    <t>PULLINO</t>
  </si>
  <si>
    <t>SATURNIA</t>
  </si>
  <si>
    <t>NETTUNO</t>
  </si>
  <si>
    <t>TIMAVO</t>
  </si>
  <si>
    <t>TRIESTE</t>
  </si>
  <si>
    <t>ADRIA</t>
  </si>
  <si>
    <t>SAURO</t>
  </si>
  <si>
    <t>8.14.55</t>
  </si>
  <si>
    <t>8.11.89</t>
  </si>
  <si>
    <t>8.21.04</t>
  </si>
  <si>
    <t>8.23.74</t>
  </si>
  <si>
    <t>8.38.07</t>
  </si>
  <si>
    <t>8.49.36</t>
  </si>
  <si>
    <t>9.37.47</t>
  </si>
  <si>
    <t>7.06.69</t>
  </si>
  <si>
    <t>7.11.87</t>
  </si>
  <si>
    <t>7.28.50</t>
  </si>
  <si>
    <t>7.42.50</t>
  </si>
  <si>
    <t>7.45.73</t>
  </si>
  <si>
    <t>7.50.13</t>
  </si>
  <si>
    <t>8.40.25</t>
  </si>
  <si>
    <t>8.47.32</t>
  </si>
  <si>
    <t>8.54.71</t>
  </si>
  <si>
    <t>9.02.19</t>
  </si>
  <si>
    <t>9.24.70</t>
  </si>
  <si>
    <t>10.40.09</t>
  </si>
  <si>
    <t>7.07.03</t>
  </si>
  <si>
    <t>7.07.72</t>
  </si>
  <si>
    <t>7.21.46</t>
  </si>
  <si>
    <t>7.27.63</t>
  </si>
  <si>
    <t>7.36.93</t>
  </si>
  <si>
    <t>7.45.88</t>
  </si>
  <si>
    <t>8.12.36</t>
  </si>
  <si>
    <t>STADARI Alessandro/ BORGINO Giulio</t>
  </si>
  <si>
    <t>RIT</t>
  </si>
  <si>
    <t>GINNASTICA</t>
  </si>
  <si>
    <t>SATURNA</t>
  </si>
  <si>
    <t>8.58.65</t>
  </si>
  <si>
    <t>9.14.74</t>
  </si>
  <si>
    <t>9.25.15</t>
  </si>
  <si>
    <t>9.56.19</t>
  </si>
  <si>
    <t>7.33.61</t>
  </si>
  <si>
    <t>7-42-02</t>
  </si>
  <si>
    <t>7.56.48</t>
  </si>
  <si>
    <t>8.19.88</t>
  </si>
  <si>
    <t>8.13.77</t>
  </si>
  <si>
    <t>POJAN Ezio</t>
  </si>
  <si>
    <t xml:space="preserve">  * = Primi 2 in FINALE + 2 migliori terzi</t>
  </si>
  <si>
    <t>SVERKO Davide  *</t>
  </si>
  <si>
    <t>VISINTIN Andrea  *</t>
  </si>
  <si>
    <t>RUSSI Stefano  *</t>
  </si>
  <si>
    <t>ANTONINI Vincenzo  *</t>
  </si>
  <si>
    <t>CIMBARO Luca  *</t>
  </si>
  <si>
    <t>BENOLLI Giorgio  *</t>
  </si>
  <si>
    <t>GUIDA CONTE Michele  *</t>
  </si>
  <si>
    <t>MILOS Andrea  *</t>
  </si>
  <si>
    <t>9.00.38</t>
  </si>
  <si>
    <t>9.0039</t>
  </si>
  <si>
    <t>9.10.58</t>
  </si>
  <si>
    <t>9.44.35</t>
  </si>
  <si>
    <t>9.15.68</t>
  </si>
  <si>
    <t>9.28.15</t>
  </si>
  <si>
    <t>9.32.45</t>
  </si>
  <si>
    <t>9.40.61</t>
  </si>
  <si>
    <t>8.53.52</t>
  </si>
  <si>
    <t>9.19.83</t>
  </si>
  <si>
    <t>9.27.31</t>
  </si>
  <si>
    <t>9.28.21</t>
  </si>
  <si>
    <t>10.55.14</t>
  </si>
  <si>
    <t>6.40.75</t>
  </si>
  <si>
    <t>7.00.92</t>
  </si>
  <si>
    <t>7.22.30</t>
  </si>
  <si>
    <t>7.45.61</t>
  </si>
  <si>
    <t>7.31.35</t>
  </si>
  <si>
    <t>7.47.47</t>
  </si>
  <si>
    <t>8.07.36</t>
  </si>
  <si>
    <t>8.24.20</t>
  </si>
  <si>
    <t>8.36.02</t>
  </si>
  <si>
    <t>PATERNNOSTO Anna  *</t>
  </si>
  <si>
    <t>OSELLADORE Ilaria  *</t>
  </si>
  <si>
    <t>MINIUSSI Matilda  *</t>
  </si>
  <si>
    <t>RUGGERI Valentina  *</t>
  </si>
  <si>
    <t>BANDELLI Corinna  *</t>
  </si>
  <si>
    <t>VELENIK Larissa  *</t>
  </si>
  <si>
    <t>PASCOLETTI Greta  *</t>
  </si>
  <si>
    <t>DE CARDENAS Pilar  *</t>
  </si>
  <si>
    <t>9.58.77</t>
  </si>
  <si>
    <t>10.14.59</t>
  </si>
  <si>
    <t>10.27.70</t>
  </si>
  <si>
    <t>10.35.32</t>
  </si>
  <si>
    <t>10.43.26</t>
  </si>
  <si>
    <t>11.12.00</t>
  </si>
  <si>
    <t>10.26.86</t>
  </si>
  <si>
    <t>10.28.49</t>
  </si>
  <si>
    <t>10.47.21</t>
  </si>
  <si>
    <t>11.05.26</t>
  </si>
  <si>
    <t>12.04.96</t>
  </si>
  <si>
    <t>7.23.05</t>
  </si>
  <si>
    <t>7.26.49</t>
  </si>
  <si>
    <t>7.58.21</t>
  </si>
  <si>
    <t>8.46.65</t>
  </si>
  <si>
    <t>9.17.38</t>
  </si>
  <si>
    <t>7.28.59</t>
  </si>
  <si>
    <t>7.36.55</t>
  </si>
  <si>
    <t>7.55.86</t>
  </si>
  <si>
    <t>9.36.30</t>
  </si>
  <si>
    <t>7.25.40</t>
  </si>
  <si>
    <t>8.06.73</t>
  </si>
  <si>
    <t>8.11.30</t>
  </si>
  <si>
    <t>8.13.29</t>
  </si>
  <si>
    <t>8.44.96</t>
  </si>
  <si>
    <t>8.52.92</t>
  </si>
  <si>
    <t>10.45.03</t>
  </si>
  <si>
    <t>RAGAZZI (annullata)</t>
  </si>
  <si>
    <t>4.15.11</t>
  </si>
  <si>
    <t>4.28.27</t>
  </si>
  <si>
    <t>4.46.90</t>
  </si>
  <si>
    <t>4.51.40</t>
  </si>
  <si>
    <t>4.54.21</t>
  </si>
  <si>
    <t>5.29.38</t>
  </si>
  <si>
    <t>5.32.84</t>
  </si>
  <si>
    <t>5.35.53</t>
  </si>
  <si>
    <t>6.19.52</t>
  </si>
  <si>
    <t>6.36.45</t>
  </si>
  <si>
    <t>8.45.13</t>
  </si>
  <si>
    <t>8.51.44</t>
  </si>
  <si>
    <t>9.25.09</t>
  </si>
  <si>
    <t>9.46.71</t>
  </si>
  <si>
    <t>8.42.82</t>
  </si>
  <si>
    <t>8.43.47</t>
  </si>
  <si>
    <t>8.49.13</t>
  </si>
  <si>
    <t>8.50.26</t>
  </si>
  <si>
    <t>8.54.27</t>
  </si>
  <si>
    <t>* = Passa in finale</t>
  </si>
  <si>
    <t>RUSSO Alessio  *</t>
  </si>
  <si>
    <t>ZOBEC Mitja  *</t>
  </si>
  <si>
    <t>MARCOVICH Igor  *</t>
  </si>
  <si>
    <t>POIAN Ezio  *</t>
  </si>
  <si>
    <t xml:space="preserve">PANTECA Sebastian  * </t>
  </si>
  <si>
    <t>FURLAN Luca  *</t>
  </si>
  <si>
    <t>SINATRA Luca  *</t>
  </si>
  <si>
    <t>4.52.06</t>
  </si>
  <si>
    <t>5.05.57</t>
  </si>
  <si>
    <t>5.23.69</t>
  </si>
  <si>
    <t>5.42.03</t>
  </si>
  <si>
    <t>5.48.30</t>
  </si>
  <si>
    <t>6.12.67</t>
  </si>
  <si>
    <t>6.42.06</t>
  </si>
  <si>
    <t>7.01.57</t>
  </si>
  <si>
    <t>8.14.81</t>
  </si>
  <si>
    <t>8.21.35</t>
  </si>
  <si>
    <t>8.35.25</t>
  </si>
  <si>
    <t>8.26.03</t>
  </si>
  <si>
    <t>8.31.97</t>
  </si>
  <si>
    <t>8.36.77</t>
  </si>
  <si>
    <t>8.41.90</t>
  </si>
  <si>
    <t>8.48.17</t>
  </si>
  <si>
    <t>8.49.43</t>
  </si>
  <si>
    <t>9.03.34</t>
  </si>
  <si>
    <t>9.07.43</t>
  </si>
  <si>
    <t>1 / 2 / 3   (Finale n° 20)</t>
  </si>
  <si>
    <t>7.27.07</t>
  </si>
  <si>
    <t>7.46.15</t>
  </si>
  <si>
    <t>8.02.37</t>
  </si>
  <si>
    <t>7.25.26</t>
  </si>
  <si>
    <t>7.31.85</t>
  </si>
  <si>
    <t>7.47.74</t>
  </si>
  <si>
    <t>8.39.96</t>
  </si>
  <si>
    <t>6 / 7  (Finale n° 23)</t>
  </si>
  <si>
    <t>9.06.43</t>
  </si>
  <si>
    <t>9.23.01</t>
  </si>
  <si>
    <t>9.27.26</t>
  </si>
  <si>
    <t>9.36.00</t>
  </si>
  <si>
    <t>9.40.41</t>
  </si>
  <si>
    <t>9.48.50</t>
  </si>
  <si>
    <t>9.51.73</t>
  </si>
  <si>
    <t>9.55.11</t>
  </si>
  <si>
    <t>7.06.47</t>
  </si>
  <si>
    <t>7.15.92</t>
  </si>
  <si>
    <t>7.48.97</t>
  </si>
  <si>
    <t>8.02.47</t>
  </si>
  <si>
    <t>8.08.85</t>
  </si>
  <si>
    <t>15 / 16  (Finale n° 28)</t>
  </si>
  <si>
    <t>6.59.04</t>
  </si>
  <si>
    <t>6.59.27</t>
  </si>
  <si>
    <t>7.17.84</t>
  </si>
  <si>
    <t>7.43.81</t>
  </si>
  <si>
    <t>7.59.96</t>
  </si>
  <si>
    <t>8.03.48</t>
  </si>
  <si>
    <t>7.30.53</t>
  </si>
  <si>
    <t>7.39.72</t>
  </si>
  <si>
    <t>7.43.93</t>
  </si>
  <si>
    <t>7.49.75</t>
  </si>
  <si>
    <t>8.01.14</t>
  </si>
  <si>
    <t>8.13.21</t>
  </si>
  <si>
    <t>8.23.89</t>
  </si>
  <si>
    <t>8.39.11</t>
  </si>
  <si>
    <t>8.57.26</t>
  </si>
  <si>
    <t>8.03.53</t>
  </si>
  <si>
    <t>8.09.18</t>
  </si>
  <si>
    <t>9.02.99</t>
  </si>
  <si>
    <t>RIT.</t>
  </si>
  <si>
    <t>8.08.77</t>
  </si>
  <si>
    <t>8.27.73</t>
  </si>
  <si>
    <t>8.40.07</t>
  </si>
  <si>
    <t>8.53.03</t>
  </si>
  <si>
    <t>7.18.32</t>
  </si>
  <si>
    <t>7.49.33</t>
  </si>
  <si>
    <t>MOCNIK Alessandro / TURK Giorgio+E158</t>
  </si>
  <si>
    <t>SOGNASOLDI Alessio / POIAN Ezio</t>
  </si>
  <si>
    <t>CUMIN Paolo / SCARPA Giulio+E211E211</t>
  </si>
  <si>
    <t>FINNOCCHIARO / VISINTIN</t>
  </si>
  <si>
    <t>NOVELLO Nicola</t>
  </si>
  <si>
    <t>BERTI Gianluca / TREVISAN Daniele</t>
  </si>
  <si>
    <t>SVERKO Davide</t>
  </si>
  <si>
    <t>BENOLLI  Giorgio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</si>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</sst>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_ ;[Red]\-0.00\ "/>
    <numFmt numFmtId="171" formatCode="0.0"/>
    <numFmt numFmtId="172" formatCode="0.000_ ;[Red]\-0.000\ "/>
    <numFmt numFmtId="173" formatCode="0.0_ ;[Red]\-0.0\ "/>
    <numFmt numFmtId="174" formatCode="0_ ;[Red]\-0\ 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i/>
      <sz val="8"/>
      <name val="Century Gothic"/>
      <family val="2"/>
    </font>
    <font>
      <b/>
      <sz val="8"/>
      <name val="Century Gothic"/>
      <family val="2"/>
    </font>
    <font>
      <b/>
      <i/>
      <sz val="8"/>
      <name val="Century Gothic"/>
      <family val="2"/>
    </font>
    <font>
      <b/>
      <sz val="11"/>
      <name val="Century Gothic"/>
      <family val="2"/>
    </font>
    <font>
      <b/>
      <sz val="11"/>
      <color indexed="16"/>
      <name val="Century Gothic"/>
      <family val="2"/>
    </font>
    <font>
      <b/>
      <i/>
      <sz val="8"/>
      <color indexed="16"/>
      <name val="Century Gothic"/>
      <family val="2"/>
    </font>
    <font>
      <b/>
      <sz val="8"/>
      <color indexed="16"/>
      <name val="Century Gothic"/>
      <family val="2"/>
    </font>
    <font>
      <b/>
      <sz val="10"/>
      <color indexed="16"/>
      <name val="Century Gothic"/>
      <family val="2"/>
    </font>
    <font>
      <sz val="10"/>
      <color indexed="18"/>
      <name val="Century Gothic"/>
      <family val="2"/>
    </font>
    <font>
      <b/>
      <sz val="10"/>
      <color indexed="18"/>
      <name val="Century Gothic"/>
      <family val="2"/>
    </font>
    <font>
      <sz val="8"/>
      <color indexed="18"/>
      <name val="Century Gothic"/>
      <family val="2"/>
    </font>
    <font>
      <b/>
      <sz val="8"/>
      <color indexed="18"/>
      <name val="Century Gothic"/>
      <family val="2"/>
    </font>
    <font>
      <b/>
      <sz val="11"/>
      <name val="Tahoma"/>
      <family val="2"/>
    </font>
    <font>
      <b/>
      <sz val="11"/>
      <color indexed="18"/>
      <name val="Tahoma"/>
      <family val="2"/>
    </font>
    <font>
      <b/>
      <sz val="11"/>
      <color indexed="16"/>
      <name val="Tahoma"/>
      <family val="2"/>
    </font>
    <font>
      <b/>
      <sz val="9"/>
      <name val="Century Gothic"/>
      <family val="2"/>
    </font>
    <font>
      <sz val="9"/>
      <name val="Arial"/>
      <family val="0"/>
    </font>
    <font>
      <sz val="11"/>
      <name val="Arial"/>
      <family val="0"/>
    </font>
    <font>
      <b/>
      <sz val="11"/>
      <color indexed="8"/>
      <name val="Century Gothic"/>
      <family val="2"/>
    </font>
    <font>
      <b/>
      <i/>
      <sz val="8"/>
      <color indexed="8"/>
      <name val="Century Gothic"/>
      <family val="2"/>
    </font>
    <font>
      <b/>
      <sz val="8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Arial"/>
      <family val="0"/>
    </font>
    <font>
      <sz val="10"/>
      <color indexed="8"/>
      <name val="Century Gothic"/>
      <family val="2"/>
    </font>
    <font>
      <i/>
      <sz val="8"/>
      <color indexed="8"/>
      <name val="Century Gothic"/>
      <family val="2"/>
    </font>
    <font>
      <sz val="8"/>
      <color indexed="8"/>
      <name val="Century Gothic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indexed="41"/>
      <name val="Century Gothic"/>
      <family val="2"/>
    </font>
    <font>
      <b/>
      <sz val="10"/>
      <color indexed="41"/>
      <name val="Century Gothic"/>
      <family val="2"/>
    </font>
    <font>
      <sz val="8"/>
      <color indexed="41"/>
      <name val="Century Gothic"/>
      <family val="2"/>
    </font>
    <font>
      <i/>
      <sz val="8"/>
      <color indexed="62"/>
      <name val="Century Gothic"/>
      <family val="2"/>
    </font>
    <font>
      <sz val="9"/>
      <name val="Century Gothic"/>
      <family val="2"/>
    </font>
    <font>
      <b/>
      <sz val="9"/>
      <color indexed="8"/>
      <name val="Century Gothic"/>
      <family val="2"/>
    </font>
    <font>
      <sz val="9"/>
      <color indexed="8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5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8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21" fontId="1" fillId="0" borderId="0" xfId="0" applyNumberFormat="1" applyFont="1" applyFill="1" applyAlignment="1">
      <alignment horizontal="center"/>
    </xf>
    <xf numFmtId="20" fontId="3" fillId="0" borderId="8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8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11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10" fillId="0" borderId="1" xfId="0" applyFont="1" applyFill="1" applyBorder="1" applyAlignment="1">
      <alignment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22" xfId="0" applyFont="1" applyFill="1" applyBorder="1" applyAlignment="1">
      <alignment/>
    </xf>
    <xf numFmtId="0" fontId="10" fillId="0" borderId="2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2" fillId="0" borderId="3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3" fillId="0" borderId="9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/>
    </xf>
    <xf numFmtId="0" fontId="13" fillId="0" borderId="11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7" fillId="0" borderId="18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5" fillId="0" borderId="19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7" fillId="0" borderId="6" xfId="0" applyFont="1" applyFill="1" applyBorder="1" applyAlignment="1">
      <alignment/>
    </xf>
    <xf numFmtId="0" fontId="18" fillId="0" borderId="6" xfId="0" applyFont="1" applyFill="1" applyBorder="1" applyAlignment="1">
      <alignment/>
    </xf>
    <xf numFmtId="0" fontId="15" fillId="0" borderId="8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5" fillId="0" borderId="13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left"/>
    </xf>
    <xf numFmtId="21" fontId="7" fillId="0" borderId="8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5" fillId="0" borderId="17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0" fillId="0" borderId="22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10" fillId="2" borderId="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left"/>
    </xf>
    <xf numFmtId="0" fontId="15" fillId="0" borderId="8" xfId="0" applyFont="1" applyFill="1" applyBorder="1" applyAlignment="1">
      <alignment horizontal="left"/>
    </xf>
    <xf numFmtId="0" fontId="15" fillId="0" borderId="13" xfId="0" applyFont="1" applyFill="1" applyBorder="1" applyAlignment="1">
      <alignment horizontal="left"/>
    </xf>
    <xf numFmtId="0" fontId="15" fillId="2" borderId="21" xfId="0" applyFont="1" applyFill="1" applyBorder="1" applyAlignment="1">
      <alignment horizontal="left"/>
    </xf>
    <xf numFmtId="0" fontId="15" fillId="2" borderId="7" xfId="0" applyFont="1" applyFill="1" applyBorder="1" applyAlignment="1">
      <alignment horizontal="left"/>
    </xf>
    <xf numFmtId="0" fontId="15" fillId="2" borderId="12" xfId="0" applyFont="1" applyFill="1" applyBorder="1" applyAlignment="1">
      <alignment horizontal="left"/>
    </xf>
    <xf numFmtId="0" fontId="15" fillId="2" borderId="21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17" fillId="0" borderId="17" xfId="0" applyFont="1" applyFill="1" applyBorder="1" applyAlignment="1">
      <alignment horizontal="left"/>
    </xf>
    <xf numFmtId="0" fontId="17" fillId="0" borderId="5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left"/>
    </xf>
    <xf numFmtId="0" fontId="0" fillId="0" borderId="23" xfId="0" applyBorder="1" applyAlignment="1">
      <alignment/>
    </xf>
    <xf numFmtId="14" fontId="10" fillId="0" borderId="23" xfId="0" applyNumberFormat="1" applyFont="1" applyFill="1" applyBorder="1" applyAlignment="1" quotePrefix="1">
      <alignment horizontal="left"/>
    </xf>
    <xf numFmtId="0" fontId="0" fillId="0" borderId="23" xfId="0" applyBorder="1" applyAlignment="1">
      <alignment horizontal="left"/>
    </xf>
    <xf numFmtId="0" fontId="0" fillId="0" borderId="20" xfId="0" applyBorder="1" applyAlignment="1">
      <alignment/>
    </xf>
    <xf numFmtId="0" fontId="6" fillId="0" borderId="24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left"/>
    </xf>
    <xf numFmtId="0" fontId="6" fillId="0" borderId="27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/>
    </xf>
    <xf numFmtId="0" fontId="9" fillId="0" borderId="31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24" fillId="0" borderId="23" xfId="0" applyFont="1" applyBorder="1" applyAlignment="1">
      <alignment/>
    </xf>
    <xf numFmtId="0" fontId="7" fillId="3" borderId="8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10" fillId="0" borderId="32" xfId="0" applyFont="1" applyFill="1" applyBorder="1" applyAlignment="1">
      <alignment/>
    </xf>
    <xf numFmtId="0" fontId="15" fillId="0" borderId="33" xfId="0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0" fontId="0" fillId="0" borderId="33" xfId="0" applyBorder="1" applyAlignment="1">
      <alignment/>
    </xf>
    <xf numFmtId="0" fontId="10" fillId="0" borderId="34" xfId="0" applyFont="1" applyFill="1" applyBorder="1" applyAlignment="1">
      <alignment/>
    </xf>
    <xf numFmtId="0" fontId="15" fillId="0" borderId="35" xfId="0" applyFont="1" applyFill="1" applyBorder="1" applyAlignment="1">
      <alignment horizontal="center"/>
    </xf>
    <xf numFmtId="0" fontId="10" fillId="0" borderId="33" xfId="0" applyFont="1" applyFill="1" applyBorder="1" applyAlignment="1">
      <alignment/>
    </xf>
    <xf numFmtId="9" fontId="0" fillId="0" borderId="0" xfId="17" applyAlignment="1">
      <alignment/>
    </xf>
    <xf numFmtId="9" fontId="10" fillId="0" borderId="32" xfId="17" applyFont="1" applyFill="1" applyBorder="1" applyAlignment="1">
      <alignment/>
    </xf>
    <xf numFmtId="9" fontId="9" fillId="0" borderId="33" xfId="17" applyFont="1" applyFill="1" applyBorder="1" applyAlignment="1">
      <alignment horizontal="center"/>
    </xf>
    <xf numFmtId="9" fontId="15" fillId="0" borderId="8" xfId="17" applyFont="1" applyFill="1" applyBorder="1" applyAlignment="1">
      <alignment horizontal="center"/>
    </xf>
    <xf numFmtId="0" fontId="25" fillId="0" borderId="1" xfId="0" applyFont="1" applyFill="1" applyBorder="1" applyAlignment="1">
      <alignment/>
    </xf>
    <xf numFmtId="0" fontId="25" fillId="0" borderId="2" xfId="0" applyFont="1" applyFill="1" applyBorder="1" applyAlignment="1">
      <alignment horizontal="center"/>
    </xf>
    <xf numFmtId="0" fontId="25" fillId="0" borderId="2" xfId="0" applyFont="1" applyFill="1" applyBorder="1" applyAlignment="1">
      <alignment/>
    </xf>
    <xf numFmtId="0" fontId="26" fillId="0" borderId="3" xfId="0" applyFont="1" applyFill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left"/>
    </xf>
    <xf numFmtId="0" fontId="27" fillId="0" borderId="14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left"/>
    </xf>
    <xf numFmtId="0" fontId="27" fillId="0" borderId="11" xfId="0" applyFont="1" applyFill="1" applyBorder="1" applyAlignment="1">
      <alignment/>
    </xf>
    <xf numFmtId="0" fontId="27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33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0" fillId="0" borderId="15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left"/>
    </xf>
    <xf numFmtId="0" fontId="32" fillId="0" borderId="18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0" fontId="27" fillId="0" borderId="21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0" fontId="31" fillId="0" borderId="8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left"/>
    </xf>
    <xf numFmtId="0" fontId="32" fillId="0" borderId="6" xfId="0" applyFont="1" applyFill="1" applyBorder="1" applyAlignment="1">
      <alignment/>
    </xf>
    <xf numFmtId="0" fontId="27" fillId="0" borderId="6" xfId="0" applyFont="1" applyFill="1" applyBorder="1" applyAlignment="1">
      <alignment/>
    </xf>
    <xf numFmtId="0" fontId="27" fillId="0" borderId="7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left"/>
    </xf>
    <xf numFmtId="0" fontId="32" fillId="0" borderId="11" xfId="0" applyFont="1" applyFill="1" applyBorder="1" applyAlignment="1">
      <alignment/>
    </xf>
    <xf numFmtId="0" fontId="31" fillId="0" borderId="13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left"/>
    </xf>
    <xf numFmtId="0" fontId="6" fillId="0" borderId="40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8" fillId="0" borderId="41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left"/>
    </xf>
    <xf numFmtId="0" fontId="7" fillId="0" borderId="43" xfId="0" applyFont="1" applyFill="1" applyBorder="1" applyAlignment="1">
      <alignment horizontal="center"/>
    </xf>
    <xf numFmtId="0" fontId="10" fillId="0" borderId="44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9" fillId="0" borderId="45" xfId="0" applyFont="1" applyFill="1" applyBorder="1" applyAlignment="1">
      <alignment horizontal="center"/>
    </xf>
    <xf numFmtId="0" fontId="10" fillId="0" borderId="46" xfId="0" applyFont="1" applyFill="1" applyBorder="1" applyAlignment="1">
      <alignment/>
    </xf>
    <xf numFmtId="14" fontId="1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9" fillId="0" borderId="47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5" fillId="0" borderId="23" xfId="0" applyFont="1" applyFill="1" applyBorder="1" applyAlignment="1">
      <alignment/>
    </xf>
    <xf numFmtId="0" fontId="26" fillId="0" borderId="45" xfId="0" applyFont="1" applyFill="1" applyBorder="1" applyAlignment="1">
      <alignment horizontal="center"/>
    </xf>
    <xf numFmtId="0" fontId="26" fillId="0" borderId="48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left"/>
    </xf>
    <xf numFmtId="0" fontId="5" fillId="0" borderId="50" xfId="0" applyFont="1" applyFill="1" applyBorder="1" applyAlignment="1">
      <alignment horizontal="left"/>
    </xf>
    <xf numFmtId="0" fontId="8" fillId="0" borderId="51" xfId="0" applyFont="1" applyFill="1" applyBorder="1" applyAlignment="1">
      <alignment/>
    </xf>
    <xf numFmtId="0" fontId="8" fillId="0" borderId="52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5" fillId="0" borderId="6" xfId="0" applyFont="1" applyFill="1" applyBorder="1" applyAlignment="1">
      <alignment horizontal="left"/>
    </xf>
    <xf numFmtId="14" fontId="10" fillId="0" borderId="16" xfId="0" applyNumberFormat="1" applyFont="1" applyFill="1" applyBorder="1" applyAlignment="1" quotePrefix="1">
      <alignment horizontal="left"/>
    </xf>
    <xf numFmtId="0" fontId="1" fillId="0" borderId="16" xfId="0" applyFont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20" xfId="0" applyFont="1" applyFill="1" applyBorder="1" applyAlignment="1">
      <alignment/>
    </xf>
    <xf numFmtId="0" fontId="10" fillId="0" borderId="23" xfId="0" applyFont="1" applyFill="1" applyBorder="1" applyAlignment="1" quotePrefix="1">
      <alignment horizontal="left"/>
    </xf>
    <xf numFmtId="0" fontId="25" fillId="0" borderId="17" xfId="0" applyFont="1" applyFill="1" applyBorder="1" applyAlignment="1">
      <alignment/>
    </xf>
    <xf numFmtId="0" fontId="0" fillId="0" borderId="23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0" fillId="0" borderId="23" xfId="0" applyFont="1" applyFill="1" applyBorder="1" applyAlignment="1" quotePrefix="1">
      <alignment horizontal="center"/>
    </xf>
    <xf numFmtId="0" fontId="1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9" fillId="0" borderId="23" xfId="0" applyFont="1" applyBorder="1" applyAlignment="1">
      <alignment/>
    </xf>
    <xf numFmtId="0" fontId="25" fillId="0" borderId="23" xfId="0" applyFont="1" applyFill="1" applyBorder="1" applyAlignment="1" quotePrefix="1">
      <alignment horizontal="center"/>
    </xf>
    <xf numFmtId="0" fontId="34" fillId="0" borderId="23" xfId="0" applyFont="1" applyBorder="1" applyAlignment="1">
      <alignment/>
    </xf>
    <xf numFmtId="0" fontId="8" fillId="0" borderId="24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9" fillId="0" borderId="29" xfId="0" applyFont="1" applyFill="1" applyBorder="1" applyAlignment="1">
      <alignment horizontal="center"/>
    </xf>
    <xf numFmtId="14" fontId="10" fillId="0" borderId="5" xfId="0" applyNumberFormat="1" applyFont="1" applyFill="1" applyBorder="1" applyAlignment="1" quotePrefix="1">
      <alignment horizontal="left"/>
    </xf>
    <xf numFmtId="0" fontId="1" fillId="0" borderId="20" xfId="0" applyFont="1" applyBorder="1" applyAlignment="1">
      <alignment horizontal="left"/>
    </xf>
    <xf numFmtId="0" fontId="10" fillId="0" borderId="20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/>
    </xf>
    <xf numFmtId="0" fontId="7" fillId="3" borderId="43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4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5" fillId="4" borderId="0" xfId="0" applyFont="1" applyFill="1" applyAlignment="1">
      <alignment horizontal="center"/>
    </xf>
    <xf numFmtId="0" fontId="10" fillId="4" borderId="0" xfId="0" applyFont="1" applyFill="1" applyAlignment="1">
      <alignment/>
    </xf>
    <xf numFmtId="0" fontId="11" fillId="4" borderId="0" xfId="0" applyFont="1" applyFill="1" applyAlignment="1">
      <alignment/>
    </xf>
    <xf numFmtId="0" fontId="14" fillId="4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7" xfId="0" applyFont="1" applyFill="1" applyBorder="1" applyAlignment="1">
      <alignment horizontal="left"/>
    </xf>
    <xf numFmtId="0" fontId="4" fillId="0" borderId="7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5" borderId="0" xfId="0" applyFont="1" applyFill="1" applyAlignment="1">
      <alignment horizontal="center"/>
    </xf>
    <xf numFmtId="0" fontId="5" fillId="5" borderId="0" xfId="0" applyFont="1" applyFill="1" applyAlignment="1">
      <alignment horizontal="left"/>
    </xf>
    <xf numFmtId="0" fontId="4" fillId="5" borderId="0" xfId="0" applyFont="1" applyFill="1" applyAlignment="1">
      <alignment/>
    </xf>
    <xf numFmtId="0" fontId="5" fillId="5" borderId="0" xfId="0" applyFont="1" applyFill="1" applyAlignment="1">
      <alignment/>
    </xf>
    <xf numFmtId="0" fontId="5" fillId="5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5" fillId="6" borderId="0" xfId="0" applyFont="1" applyFill="1" applyAlignment="1">
      <alignment horizontal="left"/>
    </xf>
    <xf numFmtId="0" fontId="4" fillId="6" borderId="0" xfId="0" applyFont="1" applyFill="1" applyAlignment="1">
      <alignment/>
    </xf>
    <xf numFmtId="0" fontId="5" fillId="6" borderId="0" xfId="0" applyFont="1" applyFill="1" applyAlignment="1">
      <alignment/>
    </xf>
    <xf numFmtId="0" fontId="5" fillId="6" borderId="0" xfId="0" applyFont="1" applyFill="1" applyAlignment="1">
      <alignment horizontal="center"/>
    </xf>
    <xf numFmtId="0" fontId="14" fillId="5" borderId="0" xfId="0" applyFont="1" applyFill="1" applyAlignment="1">
      <alignment/>
    </xf>
    <xf numFmtId="0" fontId="4" fillId="7" borderId="0" xfId="0" applyFont="1" applyFill="1" applyAlignment="1">
      <alignment/>
    </xf>
    <xf numFmtId="0" fontId="4" fillId="0" borderId="25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8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38" fillId="8" borderId="8" xfId="0" applyFont="1" applyFill="1" applyBorder="1" applyAlignment="1">
      <alignment horizontal="center"/>
    </xf>
    <xf numFmtId="0" fontId="7" fillId="8" borderId="8" xfId="0" applyFont="1" applyFill="1" applyBorder="1" applyAlignment="1">
      <alignment horizontal="center"/>
    </xf>
    <xf numFmtId="0" fontId="7" fillId="8" borderId="19" xfId="0" applyFont="1" applyFill="1" applyBorder="1" applyAlignment="1">
      <alignment horizontal="center"/>
    </xf>
    <xf numFmtId="0" fontId="7" fillId="8" borderId="13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39" fillId="0" borderId="19" xfId="0" applyFont="1" applyFill="1" applyBorder="1" applyAlignment="1" quotePrefix="1">
      <alignment horizontal="center"/>
    </xf>
    <xf numFmtId="0" fontId="39" fillId="0" borderId="8" xfId="0" applyFont="1" applyFill="1" applyBorder="1" applyAlignment="1" quotePrefix="1">
      <alignment horizontal="center"/>
    </xf>
    <xf numFmtId="21" fontId="39" fillId="0" borderId="8" xfId="0" applyNumberFormat="1" applyFont="1" applyFill="1" applyBorder="1" applyAlignment="1">
      <alignment horizontal="center"/>
    </xf>
    <xf numFmtId="0" fontId="39" fillId="0" borderId="8" xfId="0" applyNumberFormat="1" applyFont="1" applyFill="1" applyBorder="1" applyAlignment="1" quotePrefix="1">
      <alignment horizontal="center"/>
    </xf>
    <xf numFmtId="0" fontId="39" fillId="0" borderId="8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9" fillId="0" borderId="13" xfId="0" applyNumberFormat="1" applyFont="1" applyFill="1" applyBorder="1" applyAlignment="1" quotePrefix="1">
      <alignment horizontal="center"/>
    </xf>
    <xf numFmtId="0" fontId="39" fillId="0" borderId="13" xfId="0" applyFont="1" applyFill="1" applyBorder="1" applyAlignment="1" quotePrefix="1">
      <alignment horizontal="center"/>
    </xf>
    <xf numFmtId="0" fontId="39" fillId="9" borderId="13" xfId="0" applyFont="1" applyFill="1" applyBorder="1" applyAlignment="1">
      <alignment horizontal="center"/>
    </xf>
    <xf numFmtId="21" fontId="39" fillId="0" borderId="19" xfId="0" applyNumberFormat="1" applyFont="1" applyFill="1" applyBorder="1" applyAlignment="1" quotePrefix="1">
      <alignment horizontal="center"/>
    </xf>
    <xf numFmtId="0" fontId="40" fillId="0" borderId="21" xfId="0" applyFont="1" applyFill="1" applyBorder="1" applyAlignment="1">
      <alignment horizontal="center"/>
    </xf>
    <xf numFmtId="0" fontId="40" fillId="0" borderId="7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41" fillId="0" borderId="19" xfId="0" applyFont="1" applyFill="1" applyBorder="1" applyAlignment="1" quotePrefix="1">
      <alignment horizontal="center"/>
    </xf>
    <xf numFmtId="0" fontId="41" fillId="0" borderId="8" xfId="0" applyFont="1" applyFill="1" applyBorder="1" applyAlignment="1" quotePrefix="1">
      <alignment horizontal="center"/>
    </xf>
    <xf numFmtId="0" fontId="41" fillId="0" borderId="13" xfId="0" applyFont="1" applyFill="1" applyBorder="1" applyAlignment="1" quotePrefix="1">
      <alignment horizontal="center"/>
    </xf>
    <xf numFmtId="0" fontId="22" fillId="0" borderId="41" xfId="0" applyFont="1" applyFill="1" applyBorder="1" applyAlignment="1">
      <alignment horizontal="center"/>
    </xf>
    <xf numFmtId="0" fontId="39" fillId="0" borderId="35" xfId="0" applyFont="1" applyFill="1" applyBorder="1" applyAlignment="1" quotePrefix="1">
      <alignment horizontal="center"/>
    </xf>
    <xf numFmtId="0" fontId="4" fillId="10" borderId="0" xfId="0" applyFont="1" applyFill="1" applyAlignment="1">
      <alignment/>
    </xf>
    <xf numFmtId="0" fontId="4" fillId="11" borderId="0" xfId="0" applyFont="1" applyFill="1" applyAlignment="1">
      <alignment/>
    </xf>
    <xf numFmtId="174" fontId="4" fillId="4" borderId="0" xfId="0" applyNumberFormat="1" applyFont="1" applyFill="1" applyAlignment="1">
      <alignment/>
    </xf>
    <xf numFmtId="1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6" fillId="0" borderId="25" xfId="0" applyNumberFormat="1" applyFont="1" applyBorder="1" applyAlignment="1">
      <alignment/>
    </xf>
    <xf numFmtId="1" fontId="8" fillId="0" borderId="25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2" fillId="0" borderId="7" xfId="0" applyFont="1" applyFill="1" applyBorder="1" applyAlignment="1">
      <alignment horizontal="left"/>
    </xf>
    <xf numFmtId="0" fontId="42" fillId="0" borderId="7" xfId="0" applyFont="1" applyBorder="1" applyAlignment="1">
      <alignment/>
    </xf>
    <xf numFmtId="0" fontId="43" fillId="0" borderId="7" xfId="0" applyFont="1" applyBorder="1" applyAlignment="1">
      <alignment horizontal="center"/>
    </xf>
    <xf numFmtId="1" fontId="43" fillId="0" borderId="7" xfId="0" applyNumberFormat="1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21" xfId="0" applyFont="1" applyBorder="1" applyAlignment="1" quotePrefix="1">
      <alignment horizontal="center"/>
    </xf>
    <xf numFmtId="0" fontId="42" fillId="0" borderId="7" xfId="0" applyFont="1" applyBorder="1" applyAlignment="1">
      <alignment horizontal="center"/>
    </xf>
    <xf numFmtId="0" fontId="10" fillId="0" borderId="23" xfId="0" applyFont="1" applyFill="1" applyBorder="1" applyAlignment="1" quotePrefix="1">
      <alignment horizontal="left"/>
    </xf>
    <xf numFmtId="0" fontId="0" fillId="0" borderId="23" xfId="0" applyBorder="1" applyAlignment="1">
      <alignment horizontal="left"/>
    </xf>
    <xf numFmtId="16" fontId="10" fillId="0" borderId="23" xfId="0" applyNumberFormat="1" applyFont="1" applyFill="1" applyBorder="1" applyAlignment="1" quotePrefix="1">
      <alignment horizontal="left"/>
    </xf>
    <xf numFmtId="0" fontId="24" fillId="0" borderId="23" xfId="0" applyFont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54" xfId="0" applyBorder="1" applyAlignment="1">
      <alignment horizontal="left"/>
    </xf>
    <xf numFmtId="14" fontId="10" fillId="0" borderId="23" xfId="0" applyNumberFormat="1" applyFont="1" applyFill="1" applyBorder="1" applyAlignment="1" quotePrefix="1">
      <alignment horizontal="left"/>
    </xf>
    <xf numFmtId="0" fontId="5" fillId="0" borderId="20" xfId="0" applyFont="1" applyFill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5" xfId="0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56" xfId="0" applyBorder="1" applyAlignment="1">
      <alignment horizontal="left"/>
    </xf>
    <xf numFmtId="14" fontId="10" fillId="0" borderId="23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5" fillId="0" borderId="57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6" xfId="0" applyBorder="1" applyAlignment="1">
      <alignment/>
    </xf>
    <xf numFmtId="0" fontId="5" fillId="0" borderId="55" xfId="0" applyFont="1" applyFill="1" applyBorder="1" applyAlignment="1">
      <alignment horizontal="left"/>
    </xf>
    <xf numFmtId="0" fontId="25" fillId="0" borderId="23" xfId="0" applyFont="1" applyFill="1" applyBorder="1" applyAlignment="1">
      <alignment horizontal="left"/>
    </xf>
    <xf numFmtId="0" fontId="29" fillId="0" borderId="23" xfId="0" applyFont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3" fillId="0" borderId="2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4"/>
  <dimension ref="A4:R376"/>
  <sheetViews>
    <sheetView showZeros="0" tabSelected="1" view="pageBreakPreview" zoomScaleNormal="75" zoomScaleSheetLayoutView="100" workbookViewId="0" topLeftCell="A1">
      <selection activeCell="J3" sqref="J3"/>
    </sheetView>
  </sheetViews>
  <sheetFormatPr defaultColWidth="9.140625" defaultRowHeight="12.75"/>
  <cols>
    <col min="1" max="1" width="8.140625" style="37" customWidth="1"/>
    <col min="2" max="2" width="5.57421875" style="62" customWidth="1"/>
    <col min="3" max="3" width="8.140625" style="37" customWidth="1"/>
    <col min="4" max="4" width="10.57421875" style="37" customWidth="1"/>
    <col min="5" max="5" width="7.8515625" style="63" customWidth="1"/>
    <col min="6" max="6" width="32.57421875" style="69" customWidth="1"/>
    <col min="7" max="7" width="8.57421875" style="62" customWidth="1"/>
    <col min="8" max="8" width="10.8515625" style="64" customWidth="1"/>
    <col min="9" max="9" width="6.7109375" style="64" customWidth="1"/>
    <col min="10" max="13" width="6.8515625" style="37" customWidth="1"/>
    <col min="14" max="15" width="9.140625" style="37" customWidth="1"/>
    <col min="16" max="17" width="18.7109375" style="37" customWidth="1"/>
    <col min="18" max="18" width="18.421875" style="63" customWidth="1"/>
    <col min="19" max="16384" width="9.140625" style="37" customWidth="1"/>
  </cols>
  <sheetData>
    <row r="4" spans="1:9" ht="14.25" thickBot="1">
      <c r="A4" s="57"/>
      <c r="B4" s="58"/>
      <c r="C4" s="36"/>
      <c r="D4" s="36"/>
      <c r="E4" s="55"/>
      <c r="F4" s="68"/>
      <c r="G4" s="54"/>
      <c r="H4" s="56"/>
      <c r="I4" s="56"/>
    </row>
    <row r="5" spans="1:18" s="82" customFormat="1" ht="22.5" customHeight="1">
      <c r="A5" s="234" t="s">
        <v>143</v>
      </c>
      <c r="B5" s="368" t="s">
        <v>588</v>
      </c>
      <c r="C5" s="362"/>
      <c r="D5" s="362"/>
      <c r="E5" s="161" t="s">
        <v>136</v>
      </c>
      <c r="F5" s="235" t="s">
        <v>311</v>
      </c>
      <c r="G5" s="161" t="s">
        <v>4</v>
      </c>
      <c r="H5" s="236" t="s">
        <v>80</v>
      </c>
      <c r="I5" s="166"/>
      <c r="R5" s="350"/>
    </row>
    <row r="6" spans="1:18" s="82" customFormat="1" ht="22.5" customHeight="1">
      <c r="A6" s="275"/>
      <c r="B6" s="276"/>
      <c r="C6" s="276" t="s">
        <v>381</v>
      </c>
      <c r="D6" s="151"/>
      <c r="E6" s="277"/>
      <c r="F6" s="369" t="s">
        <v>475</v>
      </c>
      <c r="G6" s="370"/>
      <c r="H6" s="370"/>
      <c r="I6" s="371"/>
      <c r="R6" s="350"/>
    </row>
    <row r="7" spans="1:18" s="69" customFormat="1" ht="14.25" thickBot="1">
      <c r="A7" s="74" t="s">
        <v>6</v>
      </c>
      <c r="B7" s="38"/>
      <c r="C7" s="75" t="s">
        <v>7</v>
      </c>
      <c r="D7" s="65"/>
      <c r="E7" s="75" t="s">
        <v>8</v>
      </c>
      <c r="F7" s="65"/>
      <c r="G7" s="70" t="s">
        <v>148</v>
      </c>
      <c r="H7" s="76" t="s">
        <v>10</v>
      </c>
      <c r="I7" s="167" t="s">
        <v>374</v>
      </c>
      <c r="R7" s="62"/>
    </row>
    <row r="8" spans="1:9" ht="14.25">
      <c r="A8" s="42">
        <v>2</v>
      </c>
      <c r="B8" s="43" t="s">
        <v>127</v>
      </c>
      <c r="C8" s="44" t="s">
        <v>417</v>
      </c>
      <c r="D8" s="45"/>
      <c r="E8" s="44" t="s">
        <v>476</v>
      </c>
      <c r="F8" s="66"/>
      <c r="G8" s="322">
        <v>1</v>
      </c>
      <c r="H8" s="325" t="s">
        <v>484</v>
      </c>
      <c r="I8" s="320"/>
    </row>
    <row r="9" spans="1:9" ht="14.25">
      <c r="A9" s="47">
        <v>3</v>
      </c>
      <c r="B9" s="48"/>
      <c r="C9" s="44" t="s">
        <v>169</v>
      </c>
      <c r="D9" s="50"/>
      <c r="E9" s="49" t="s">
        <v>477</v>
      </c>
      <c r="F9" s="67"/>
      <c r="G9" s="323">
        <v>2</v>
      </c>
      <c r="H9" s="326" t="s">
        <v>485</v>
      </c>
      <c r="I9" s="319"/>
    </row>
    <row r="10" spans="1:9" ht="14.25">
      <c r="A10" s="47">
        <v>5</v>
      </c>
      <c r="B10" s="48"/>
      <c r="C10" s="49" t="s">
        <v>13</v>
      </c>
      <c r="D10" s="50"/>
      <c r="E10" s="49" t="s">
        <v>478</v>
      </c>
      <c r="F10" s="67"/>
      <c r="G10" s="323">
        <v>3</v>
      </c>
      <c r="H10" s="326" t="s">
        <v>486</v>
      </c>
      <c r="I10" s="318"/>
    </row>
    <row r="11" spans="1:11" ht="14.25">
      <c r="A11" s="47">
        <v>6</v>
      </c>
      <c r="B11" s="48"/>
      <c r="C11" s="49" t="s">
        <v>66</v>
      </c>
      <c r="D11" s="50"/>
      <c r="E11" s="49" t="s">
        <v>196</v>
      </c>
      <c r="F11" s="67"/>
      <c r="G11" s="323">
        <v>4</v>
      </c>
      <c r="H11" s="326" t="s">
        <v>487</v>
      </c>
      <c r="I11" s="51">
        <v>1</v>
      </c>
      <c r="K11" s="299">
        <f>I11</f>
        <v>1</v>
      </c>
    </row>
    <row r="12" spans="1:11" ht="14.25">
      <c r="A12" s="47">
        <v>4</v>
      </c>
      <c r="B12" s="48"/>
      <c r="C12" s="49" t="s">
        <v>17</v>
      </c>
      <c r="D12" s="50"/>
      <c r="E12" s="49" t="s">
        <v>243</v>
      </c>
      <c r="F12" s="67"/>
      <c r="G12" s="323">
        <v>5</v>
      </c>
      <c r="H12" s="327">
        <v>0.41653935185185187</v>
      </c>
      <c r="I12" s="51">
        <v>1</v>
      </c>
      <c r="K12" s="299">
        <f>I12</f>
        <v>1</v>
      </c>
    </row>
    <row r="13" spans="1:11" ht="14.25">
      <c r="A13" s="47">
        <v>1</v>
      </c>
      <c r="B13" s="48"/>
      <c r="C13" s="49" t="s">
        <v>13</v>
      </c>
      <c r="D13" s="50"/>
      <c r="E13" s="49" t="s">
        <v>291</v>
      </c>
      <c r="F13" s="67"/>
      <c r="G13" s="323">
        <v>6</v>
      </c>
      <c r="H13" s="327">
        <v>0.4486111111111111</v>
      </c>
      <c r="I13" s="51">
        <v>1</v>
      </c>
      <c r="K13" s="299">
        <f>I13</f>
        <v>1</v>
      </c>
    </row>
    <row r="14" spans="1:9" ht="15.75">
      <c r="A14" s="258"/>
      <c r="B14" s="259"/>
      <c r="C14" s="259" t="s">
        <v>382</v>
      </c>
      <c r="D14" s="50"/>
      <c r="E14" s="49" t="s">
        <v>127</v>
      </c>
      <c r="F14" s="369"/>
      <c r="G14" s="370"/>
      <c r="H14" s="370"/>
      <c r="I14" s="372"/>
    </row>
    <row r="15" spans="1:9" ht="14.25">
      <c r="A15" s="47">
        <v>3</v>
      </c>
      <c r="B15" s="48"/>
      <c r="C15" s="44" t="s">
        <v>413</v>
      </c>
      <c r="D15" s="50"/>
      <c r="E15" s="49" t="s">
        <v>479</v>
      </c>
      <c r="F15" s="67"/>
      <c r="G15" s="323">
        <v>1</v>
      </c>
      <c r="H15" s="328" t="s">
        <v>488</v>
      </c>
      <c r="I15" s="319"/>
    </row>
    <row r="16" spans="1:9" ht="14.25">
      <c r="A16" s="47">
        <v>2</v>
      </c>
      <c r="B16" s="48"/>
      <c r="C16" s="49" t="s">
        <v>13</v>
      </c>
      <c r="D16" s="50"/>
      <c r="E16" s="49" t="s">
        <v>480</v>
      </c>
      <c r="F16" s="67"/>
      <c r="G16" s="323">
        <v>2</v>
      </c>
      <c r="H16" s="326" t="s">
        <v>489</v>
      </c>
      <c r="I16" s="319"/>
    </row>
    <row r="17" spans="1:11" ht="14.25">
      <c r="A17" s="47">
        <v>4</v>
      </c>
      <c r="B17" s="48"/>
      <c r="C17" s="49" t="s">
        <v>17</v>
      </c>
      <c r="D17" s="50"/>
      <c r="E17" s="49" t="s">
        <v>245</v>
      </c>
      <c r="F17" s="67"/>
      <c r="G17" s="323">
        <v>3</v>
      </c>
      <c r="H17" s="326" t="s">
        <v>490</v>
      </c>
      <c r="I17" s="51">
        <v>1</v>
      </c>
      <c r="K17" s="299">
        <f>I17</f>
        <v>1</v>
      </c>
    </row>
    <row r="18" spans="1:11" ht="14.25">
      <c r="A18" s="47">
        <v>6</v>
      </c>
      <c r="B18" s="48"/>
      <c r="C18" s="44" t="s">
        <v>13</v>
      </c>
      <c r="D18" s="50"/>
      <c r="E18" s="49" t="s">
        <v>259</v>
      </c>
      <c r="F18" s="67"/>
      <c r="G18" s="323">
        <v>4</v>
      </c>
      <c r="H18" s="326" t="s">
        <v>491</v>
      </c>
      <c r="I18" s="51">
        <v>1</v>
      </c>
      <c r="K18" s="299">
        <f>I18</f>
        <v>1</v>
      </c>
    </row>
    <row r="19" spans="1:11" ht="14.25">
      <c r="A19" s="47">
        <v>1</v>
      </c>
      <c r="B19" s="48"/>
      <c r="C19" s="44" t="s">
        <v>181</v>
      </c>
      <c r="D19" s="50"/>
      <c r="E19" s="49" t="s">
        <v>189</v>
      </c>
      <c r="F19" s="67"/>
      <c r="G19" s="323">
        <v>5</v>
      </c>
      <c r="H19" s="327">
        <v>0.411875</v>
      </c>
      <c r="I19" s="51">
        <v>1</v>
      </c>
      <c r="K19" s="299">
        <f>I19</f>
        <v>1</v>
      </c>
    </row>
    <row r="20" spans="1:9" ht="14.25">
      <c r="A20" s="47">
        <v>5</v>
      </c>
      <c r="B20" s="48"/>
      <c r="C20" s="49" t="s">
        <v>169</v>
      </c>
      <c r="D20" s="50"/>
      <c r="E20" s="49" t="s">
        <v>172</v>
      </c>
      <c r="F20" s="67"/>
      <c r="G20" s="323" t="s">
        <v>462</v>
      </c>
      <c r="H20" s="329" t="s">
        <v>462</v>
      </c>
      <c r="I20" s="319"/>
    </row>
    <row r="21" spans="1:9" ht="15.75">
      <c r="A21" s="258"/>
      <c r="B21" s="259"/>
      <c r="C21" s="259" t="s">
        <v>383</v>
      </c>
      <c r="D21" s="50"/>
      <c r="E21" s="49" t="s">
        <v>127</v>
      </c>
      <c r="F21" s="369"/>
      <c r="G21" s="370"/>
      <c r="H21" s="370"/>
      <c r="I21" s="372"/>
    </row>
    <row r="22" spans="1:9" ht="14.25">
      <c r="A22" s="47">
        <v>5</v>
      </c>
      <c r="B22" s="48"/>
      <c r="C22" s="44" t="s">
        <v>413</v>
      </c>
      <c r="D22" s="50"/>
      <c r="E22" s="49" t="s">
        <v>481</v>
      </c>
      <c r="F22" s="67"/>
      <c r="G22" s="323">
        <v>1</v>
      </c>
      <c r="H22" s="326" t="s">
        <v>492</v>
      </c>
      <c r="I22" s="319"/>
    </row>
    <row r="23" spans="1:9" ht="14.25">
      <c r="A23" s="47">
        <v>6</v>
      </c>
      <c r="B23" s="48"/>
      <c r="C23" s="49" t="s">
        <v>17</v>
      </c>
      <c r="D23" s="50"/>
      <c r="E23" s="49" t="s">
        <v>483</v>
      </c>
      <c r="F23" s="67"/>
      <c r="G23" s="323">
        <v>2</v>
      </c>
      <c r="H23" s="326" t="s">
        <v>493</v>
      </c>
      <c r="I23" s="319"/>
    </row>
    <row r="24" spans="1:9" ht="14.25">
      <c r="A24" s="47">
        <v>1</v>
      </c>
      <c r="B24" s="48"/>
      <c r="C24" s="49" t="s">
        <v>66</v>
      </c>
      <c r="D24" s="50"/>
      <c r="E24" s="49" t="s">
        <v>482</v>
      </c>
      <c r="F24" s="67"/>
      <c r="G24" s="323">
        <v>3</v>
      </c>
      <c r="H24" s="326" t="s">
        <v>494</v>
      </c>
      <c r="I24" s="319"/>
    </row>
    <row r="25" spans="1:11" ht="14.25">
      <c r="A25" s="47">
        <v>4</v>
      </c>
      <c r="B25" s="48"/>
      <c r="C25" s="49" t="s">
        <v>417</v>
      </c>
      <c r="D25" s="50"/>
      <c r="E25" s="49" t="s">
        <v>159</v>
      </c>
      <c r="F25" s="67"/>
      <c r="G25" s="323">
        <v>4</v>
      </c>
      <c r="H25" s="326" t="s">
        <v>495</v>
      </c>
      <c r="I25" s="51">
        <v>1</v>
      </c>
      <c r="K25" s="299">
        <f>I25</f>
        <v>1</v>
      </c>
    </row>
    <row r="26" spans="1:11" ht="14.25">
      <c r="A26" s="47">
        <v>2</v>
      </c>
      <c r="B26" s="48"/>
      <c r="C26" s="49" t="s">
        <v>17</v>
      </c>
      <c r="D26" s="50"/>
      <c r="E26" s="49" t="s">
        <v>244</v>
      </c>
      <c r="F26" s="67"/>
      <c r="G26" s="323">
        <v>5</v>
      </c>
      <c r="H26" s="326" t="s">
        <v>496</v>
      </c>
      <c r="I26" s="51">
        <v>1</v>
      </c>
      <c r="K26" s="299">
        <f>I26</f>
        <v>1</v>
      </c>
    </row>
    <row r="27" spans="1:9" ht="15" thickBot="1">
      <c r="A27" s="52">
        <v>3</v>
      </c>
      <c r="B27" s="53"/>
      <c r="C27" s="39" t="s">
        <v>13</v>
      </c>
      <c r="D27" s="40"/>
      <c r="E27" s="39" t="s">
        <v>290</v>
      </c>
      <c r="F27" s="65"/>
      <c r="G27" s="324" t="s">
        <v>462</v>
      </c>
      <c r="H27" s="330" t="s">
        <v>462</v>
      </c>
      <c r="I27" s="321"/>
    </row>
    <row r="28" spans="1:9" ht="14.25" thickBot="1">
      <c r="A28" s="57"/>
      <c r="B28" s="58"/>
      <c r="C28" s="36"/>
      <c r="D28" s="36"/>
      <c r="E28" s="55"/>
      <c r="F28" s="68"/>
      <c r="G28" s="54"/>
      <c r="H28" s="56"/>
      <c r="I28" s="36"/>
    </row>
    <row r="29" spans="1:18" s="82" customFormat="1" ht="22.5" customHeight="1">
      <c r="A29" s="78" t="s">
        <v>143</v>
      </c>
      <c r="B29" s="79">
        <v>4</v>
      </c>
      <c r="C29" s="80" t="s">
        <v>362</v>
      </c>
      <c r="D29" s="80"/>
      <c r="E29" s="79" t="s">
        <v>134</v>
      </c>
      <c r="F29" s="80" t="s">
        <v>357</v>
      </c>
      <c r="G29" s="79" t="s">
        <v>4</v>
      </c>
      <c r="H29" s="73" t="s">
        <v>37</v>
      </c>
      <c r="I29" s="166"/>
      <c r="J29" s="289"/>
      <c r="R29" s="350"/>
    </row>
    <row r="30" spans="1:18" s="69" customFormat="1" ht="14.25" customHeight="1" thickBot="1">
      <c r="A30" s="74" t="s">
        <v>6</v>
      </c>
      <c r="B30" s="38"/>
      <c r="C30" s="75" t="s">
        <v>7</v>
      </c>
      <c r="D30" s="65"/>
      <c r="E30" s="75" t="s">
        <v>8</v>
      </c>
      <c r="F30" s="65"/>
      <c r="G30" s="70" t="s">
        <v>148</v>
      </c>
      <c r="H30" s="76" t="s">
        <v>10</v>
      </c>
      <c r="I30" s="167" t="s">
        <v>374</v>
      </c>
      <c r="J30" s="287"/>
      <c r="R30" s="62"/>
    </row>
    <row r="31" spans="1:10" ht="14.25" customHeight="1">
      <c r="A31" s="42">
        <v>2</v>
      </c>
      <c r="B31" s="43"/>
      <c r="C31" s="44" t="s">
        <v>66</v>
      </c>
      <c r="D31" s="45"/>
      <c r="E31" s="44" t="s">
        <v>194</v>
      </c>
      <c r="F31" s="66"/>
      <c r="G31" s="322">
        <v>1</v>
      </c>
      <c r="H31" s="325" t="s">
        <v>497</v>
      </c>
      <c r="I31" s="46">
        <v>14</v>
      </c>
      <c r="J31" s="286">
        <f>I31</f>
        <v>14</v>
      </c>
    </row>
    <row r="32" spans="1:10" ht="14.25" customHeight="1">
      <c r="A32" s="47">
        <v>3</v>
      </c>
      <c r="B32" s="48"/>
      <c r="C32" s="49" t="s">
        <v>413</v>
      </c>
      <c r="D32" s="50"/>
      <c r="E32" s="49" t="s">
        <v>211</v>
      </c>
      <c r="F32" s="67"/>
      <c r="G32" s="323">
        <v>2</v>
      </c>
      <c r="H32" s="326" t="s">
        <v>498</v>
      </c>
      <c r="I32" s="51">
        <v>12</v>
      </c>
      <c r="J32" s="286">
        <f>I32</f>
        <v>12</v>
      </c>
    </row>
    <row r="33" spans="1:10" ht="14.25" customHeight="1">
      <c r="A33" s="47">
        <v>1</v>
      </c>
      <c r="B33" s="48"/>
      <c r="C33" s="49" t="s">
        <v>181</v>
      </c>
      <c r="D33" s="50"/>
      <c r="E33" s="49" t="s">
        <v>182</v>
      </c>
      <c r="F33" s="67"/>
      <c r="G33" s="323">
        <v>3</v>
      </c>
      <c r="H33" s="326" t="s">
        <v>499</v>
      </c>
      <c r="I33" s="51">
        <v>10</v>
      </c>
      <c r="J33" s="286">
        <f>I33</f>
        <v>10</v>
      </c>
    </row>
    <row r="34" spans="1:10" ht="15" customHeight="1" thickBot="1">
      <c r="A34" s="52">
        <v>4</v>
      </c>
      <c r="B34" s="53"/>
      <c r="C34" s="39" t="s">
        <v>237</v>
      </c>
      <c r="D34" s="40"/>
      <c r="E34" s="39" t="s">
        <v>363</v>
      </c>
      <c r="F34" s="65"/>
      <c r="G34" s="324">
        <v>4</v>
      </c>
      <c r="H34" s="331" t="s">
        <v>500</v>
      </c>
      <c r="I34" s="41">
        <v>8</v>
      </c>
      <c r="J34" s="286">
        <f>I34</f>
        <v>8</v>
      </c>
    </row>
    <row r="35" spans="1:10" ht="14.25" customHeight="1" thickBot="1">
      <c r="A35" s="57"/>
      <c r="B35" s="58"/>
      <c r="C35" s="36"/>
      <c r="D35" s="36"/>
      <c r="E35" s="55"/>
      <c r="F35" s="68"/>
      <c r="G35" s="54"/>
      <c r="H35" s="56"/>
      <c r="I35" s="36"/>
      <c r="J35" s="36"/>
    </row>
    <row r="36" spans="1:18" s="90" customFormat="1" ht="22.5" customHeight="1">
      <c r="A36" s="179" t="s">
        <v>143</v>
      </c>
      <c r="B36" s="180">
        <v>5</v>
      </c>
      <c r="C36" s="181" t="s">
        <v>364</v>
      </c>
      <c r="D36" s="181"/>
      <c r="E36" s="180" t="s">
        <v>134</v>
      </c>
      <c r="F36" s="181" t="s">
        <v>357</v>
      </c>
      <c r="G36" s="180" t="s">
        <v>133</v>
      </c>
      <c r="H36" s="182" t="s">
        <v>37</v>
      </c>
      <c r="I36" s="183"/>
      <c r="J36" s="89"/>
      <c r="R36" s="351"/>
    </row>
    <row r="37" spans="1:18" s="98" customFormat="1" ht="14.25" customHeight="1" thickBot="1">
      <c r="A37" s="184" t="s">
        <v>6</v>
      </c>
      <c r="B37" s="185"/>
      <c r="C37" s="186" t="s">
        <v>7</v>
      </c>
      <c r="D37" s="187"/>
      <c r="E37" s="186" t="s">
        <v>8</v>
      </c>
      <c r="F37" s="187"/>
      <c r="G37" s="188" t="s">
        <v>148</v>
      </c>
      <c r="H37" s="189" t="s">
        <v>10</v>
      </c>
      <c r="I37" s="190" t="s">
        <v>374</v>
      </c>
      <c r="J37" s="97"/>
      <c r="R37" s="352"/>
    </row>
    <row r="38" spans="1:10" ht="14.25" customHeight="1">
      <c r="A38" s="42">
        <v>2</v>
      </c>
      <c r="B38" s="43"/>
      <c r="C38" s="44" t="s">
        <v>169</v>
      </c>
      <c r="D38" s="45"/>
      <c r="E38" s="44" t="s">
        <v>170</v>
      </c>
      <c r="F38" s="66"/>
      <c r="G38" s="322">
        <v>1</v>
      </c>
      <c r="H38" s="325" t="s">
        <v>501</v>
      </c>
      <c r="I38" s="46">
        <v>14</v>
      </c>
      <c r="J38" s="286">
        <f>I38</f>
        <v>14</v>
      </c>
    </row>
    <row r="39" spans="1:10" ht="14.25" customHeight="1">
      <c r="A39" s="47">
        <v>1</v>
      </c>
      <c r="B39" s="48"/>
      <c r="C39" s="49" t="s">
        <v>417</v>
      </c>
      <c r="D39" s="50"/>
      <c r="E39" s="49" t="s">
        <v>150</v>
      </c>
      <c r="F39" s="67"/>
      <c r="G39" s="323">
        <v>2</v>
      </c>
      <c r="H39" s="326" t="s">
        <v>502</v>
      </c>
      <c r="I39" s="51">
        <v>12</v>
      </c>
      <c r="J39" s="286">
        <f>I39</f>
        <v>12</v>
      </c>
    </row>
    <row r="40" spans="1:10" ht="15" customHeight="1">
      <c r="A40" s="47">
        <v>5</v>
      </c>
      <c r="B40" s="48"/>
      <c r="C40" s="44" t="s">
        <v>266</v>
      </c>
      <c r="D40" s="50"/>
      <c r="E40" s="49" t="s">
        <v>267</v>
      </c>
      <c r="F40" s="67"/>
      <c r="G40" s="323">
        <v>3</v>
      </c>
      <c r="H40" s="326" t="s">
        <v>503</v>
      </c>
      <c r="I40" s="51">
        <v>10</v>
      </c>
      <c r="J40" s="286">
        <f>I40</f>
        <v>10</v>
      </c>
    </row>
    <row r="41" spans="1:10" ht="14.25" customHeight="1">
      <c r="A41" s="47">
        <v>3</v>
      </c>
      <c r="B41" s="48"/>
      <c r="C41" s="49" t="s">
        <v>181</v>
      </c>
      <c r="D41" s="50"/>
      <c r="E41" s="49" t="s">
        <v>183</v>
      </c>
      <c r="F41" s="67"/>
      <c r="G41" s="323">
        <v>4</v>
      </c>
      <c r="H41" s="326" t="s">
        <v>504</v>
      </c>
      <c r="I41" s="51">
        <v>8</v>
      </c>
      <c r="J41" s="286">
        <f>I41</f>
        <v>8</v>
      </c>
    </row>
    <row r="42" spans="1:10" ht="15" customHeight="1" thickBot="1">
      <c r="A42" s="52">
        <v>4</v>
      </c>
      <c r="B42" s="53"/>
      <c r="C42" s="39" t="s">
        <v>17</v>
      </c>
      <c r="D42" s="40"/>
      <c r="E42" s="39" t="s">
        <v>365</v>
      </c>
      <c r="F42" s="65"/>
      <c r="G42" s="324">
        <v>5</v>
      </c>
      <c r="H42" s="332" t="s">
        <v>505</v>
      </c>
      <c r="I42" s="41">
        <v>6</v>
      </c>
      <c r="J42" s="286">
        <f>I42</f>
        <v>6</v>
      </c>
    </row>
    <row r="43" spans="1:9" ht="14.25" thickBot="1">
      <c r="A43" s="57"/>
      <c r="B43" s="58"/>
      <c r="C43" s="36"/>
      <c r="D43" s="36"/>
      <c r="E43" s="55"/>
      <c r="F43" s="68"/>
      <c r="G43" s="54"/>
      <c r="H43" s="56"/>
      <c r="I43" s="36"/>
    </row>
    <row r="44" spans="1:18" s="90" customFormat="1" ht="22.5" customHeight="1">
      <c r="A44" s="234" t="s">
        <v>143</v>
      </c>
      <c r="B44" s="368" t="s">
        <v>596</v>
      </c>
      <c r="C44" s="362"/>
      <c r="D44" s="362"/>
      <c r="E44" s="244" t="s">
        <v>136</v>
      </c>
      <c r="F44" s="245" t="s">
        <v>320</v>
      </c>
      <c r="G44" s="244" t="s">
        <v>133</v>
      </c>
      <c r="H44" s="246" t="s">
        <v>80</v>
      </c>
      <c r="I44" s="183"/>
      <c r="R44" s="351"/>
    </row>
    <row r="45" spans="1:18" s="90" customFormat="1" ht="22.5" customHeight="1">
      <c r="A45" s="275"/>
      <c r="B45" s="276"/>
      <c r="C45" s="261" t="s">
        <v>386</v>
      </c>
      <c r="D45" s="151"/>
      <c r="E45" s="277"/>
      <c r="F45" s="369" t="s">
        <v>322</v>
      </c>
      <c r="G45" s="370"/>
      <c r="H45" s="370"/>
      <c r="I45" s="371"/>
      <c r="R45" s="351"/>
    </row>
    <row r="46" spans="1:18" s="98" customFormat="1" ht="14.25" thickBot="1">
      <c r="A46" s="184" t="s">
        <v>6</v>
      </c>
      <c r="B46" s="185"/>
      <c r="C46" s="186" t="s">
        <v>7</v>
      </c>
      <c r="D46" s="187"/>
      <c r="E46" s="186" t="s">
        <v>8</v>
      </c>
      <c r="F46" s="187"/>
      <c r="G46" s="188" t="s">
        <v>148</v>
      </c>
      <c r="H46" s="189" t="s">
        <v>10</v>
      </c>
      <c r="I46" s="190" t="s">
        <v>374</v>
      </c>
      <c r="R46" s="352"/>
    </row>
    <row r="47" spans="1:9" ht="14.25">
      <c r="A47" s="42">
        <v>1</v>
      </c>
      <c r="B47" s="43"/>
      <c r="C47" s="44" t="s">
        <v>13</v>
      </c>
      <c r="D47" s="45"/>
      <c r="E47" s="44" t="s">
        <v>506</v>
      </c>
      <c r="F47" s="66"/>
      <c r="G47" s="322">
        <v>1</v>
      </c>
      <c r="H47" s="325" t="s">
        <v>514</v>
      </c>
      <c r="I47" s="164"/>
    </row>
    <row r="48" spans="1:9" ht="14.25">
      <c r="A48" s="47">
        <v>2</v>
      </c>
      <c r="B48" s="48"/>
      <c r="C48" s="44" t="s">
        <v>417</v>
      </c>
      <c r="D48" s="50"/>
      <c r="E48" s="49" t="s">
        <v>507</v>
      </c>
      <c r="F48" s="67"/>
      <c r="G48" s="323">
        <v>2</v>
      </c>
      <c r="H48" s="326" t="s">
        <v>515</v>
      </c>
      <c r="I48" s="163"/>
    </row>
    <row r="49" spans="1:9" ht="14.25">
      <c r="A49" s="47">
        <v>4</v>
      </c>
      <c r="B49" s="48"/>
      <c r="C49" s="44" t="s">
        <v>13</v>
      </c>
      <c r="D49" s="50"/>
      <c r="E49" s="49" t="s">
        <v>508</v>
      </c>
      <c r="F49" s="67"/>
      <c r="G49" s="323">
        <v>3</v>
      </c>
      <c r="H49" s="326" t="s">
        <v>516</v>
      </c>
      <c r="I49" s="163"/>
    </row>
    <row r="50" spans="1:9" ht="14.25">
      <c r="A50" s="47">
        <v>6</v>
      </c>
      <c r="B50" s="48"/>
      <c r="C50" s="49" t="s">
        <v>13</v>
      </c>
      <c r="D50" s="50"/>
      <c r="E50" s="49" t="s">
        <v>509</v>
      </c>
      <c r="F50" s="67"/>
      <c r="G50" s="323">
        <v>4</v>
      </c>
      <c r="H50" s="326" t="s">
        <v>517</v>
      </c>
      <c r="I50" s="163"/>
    </row>
    <row r="51" spans="1:11" ht="14.25">
      <c r="A51" s="47">
        <v>3</v>
      </c>
      <c r="B51" s="48"/>
      <c r="C51" s="44" t="s">
        <v>266</v>
      </c>
      <c r="D51" s="50"/>
      <c r="E51" s="49" t="s">
        <v>262</v>
      </c>
      <c r="F51" s="67"/>
      <c r="G51" s="323">
        <v>5</v>
      </c>
      <c r="H51" s="326" t="s">
        <v>518</v>
      </c>
      <c r="I51" s="51">
        <v>1</v>
      </c>
      <c r="K51" s="299">
        <f>I51</f>
        <v>1</v>
      </c>
    </row>
    <row r="52" spans="1:11" ht="14.25">
      <c r="A52" s="47">
        <v>5</v>
      </c>
      <c r="B52" s="48"/>
      <c r="C52" s="44" t="s">
        <v>181</v>
      </c>
      <c r="D52" s="50"/>
      <c r="E52" s="49" t="s">
        <v>318</v>
      </c>
      <c r="F52" s="67"/>
      <c r="G52" s="323">
        <v>6</v>
      </c>
      <c r="H52" s="326" t="s">
        <v>519</v>
      </c>
      <c r="I52" s="46">
        <v>1</v>
      </c>
      <c r="K52" s="299">
        <f>I52</f>
        <v>1</v>
      </c>
    </row>
    <row r="53" spans="1:9" ht="15.75">
      <c r="A53" s="47"/>
      <c r="B53" s="48"/>
      <c r="C53" s="261" t="s">
        <v>387</v>
      </c>
      <c r="D53" s="50"/>
      <c r="E53" s="49"/>
      <c r="F53" s="67"/>
      <c r="G53" s="323"/>
      <c r="H53" s="329"/>
      <c r="I53" s="164"/>
    </row>
    <row r="54" spans="1:9" ht="14.25">
      <c r="A54" s="47">
        <v>6</v>
      </c>
      <c r="B54" s="48"/>
      <c r="C54" s="44" t="s">
        <v>13</v>
      </c>
      <c r="D54" s="50"/>
      <c r="E54" s="49" t="s">
        <v>510</v>
      </c>
      <c r="F54" s="67"/>
      <c r="G54" s="323">
        <v>1</v>
      </c>
      <c r="H54" s="326" t="s">
        <v>520</v>
      </c>
      <c r="I54" s="164"/>
    </row>
    <row r="55" spans="1:9" ht="14.25">
      <c r="A55" s="47">
        <v>4</v>
      </c>
      <c r="B55" s="48"/>
      <c r="C55" s="44" t="s">
        <v>13</v>
      </c>
      <c r="D55" s="50"/>
      <c r="E55" s="49" t="s">
        <v>511</v>
      </c>
      <c r="F55" s="67"/>
      <c r="G55" s="323">
        <v>2</v>
      </c>
      <c r="H55" s="326" t="s">
        <v>521</v>
      </c>
      <c r="I55" s="164"/>
    </row>
    <row r="56" spans="1:9" ht="14.25">
      <c r="A56" s="47">
        <v>2</v>
      </c>
      <c r="B56" s="48"/>
      <c r="C56" s="44" t="s">
        <v>13</v>
      </c>
      <c r="D56" s="50"/>
      <c r="E56" s="49" t="s">
        <v>512</v>
      </c>
      <c r="F56" s="67"/>
      <c r="G56" s="323">
        <v>3</v>
      </c>
      <c r="H56" s="326" t="s">
        <v>522</v>
      </c>
      <c r="I56" s="164"/>
    </row>
    <row r="57" spans="1:9" ht="14.25">
      <c r="A57" s="47">
        <v>5</v>
      </c>
      <c r="B57" s="48"/>
      <c r="C57" s="44" t="s">
        <v>17</v>
      </c>
      <c r="D57" s="50"/>
      <c r="E57" s="49" t="s">
        <v>513</v>
      </c>
      <c r="F57" s="67"/>
      <c r="G57" s="323">
        <v>4</v>
      </c>
      <c r="H57" s="326" t="s">
        <v>523</v>
      </c>
      <c r="I57" s="164"/>
    </row>
    <row r="58" spans="1:11" ht="14.25">
      <c r="A58" s="47">
        <v>3</v>
      </c>
      <c r="B58" s="48"/>
      <c r="C58" s="49" t="s">
        <v>417</v>
      </c>
      <c r="D58" s="50"/>
      <c r="E58" s="49" t="s">
        <v>154</v>
      </c>
      <c r="F58" s="67"/>
      <c r="G58" s="323">
        <v>5</v>
      </c>
      <c r="H58" s="326" t="s">
        <v>524</v>
      </c>
      <c r="I58" s="46">
        <v>1</v>
      </c>
      <c r="K58" s="299">
        <f>I58</f>
        <v>1</v>
      </c>
    </row>
    <row r="59" spans="1:11" ht="15" thickBot="1">
      <c r="A59" s="52">
        <v>1</v>
      </c>
      <c r="B59" s="196"/>
      <c r="C59" s="39" t="s">
        <v>181</v>
      </c>
      <c r="D59" s="40"/>
      <c r="E59" s="39" t="s">
        <v>190</v>
      </c>
      <c r="F59" s="65"/>
      <c r="G59" s="324">
        <v>6</v>
      </c>
      <c r="H59" s="330" t="s">
        <v>422</v>
      </c>
      <c r="I59" s="164"/>
      <c r="K59" s="299">
        <f>I59</f>
        <v>0</v>
      </c>
    </row>
    <row r="60" spans="1:9" ht="14.25" thickBot="1">
      <c r="A60" s="57"/>
      <c r="B60" s="58"/>
      <c r="C60" s="36"/>
      <c r="D60" s="36"/>
      <c r="E60" s="55"/>
      <c r="F60" s="68"/>
      <c r="G60" s="54"/>
      <c r="H60" s="56"/>
      <c r="I60" s="56"/>
    </row>
    <row r="61" spans="1:9" ht="15">
      <c r="A61" s="234" t="s">
        <v>143</v>
      </c>
      <c r="B61" s="361" t="s">
        <v>388</v>
      </c>
      <c r="C61" s="362"/>
      <c r="D61" s="362"/>
      <c r="E61" s="161">
        <v>720</v>
      </c>
      <c r="F61" s="235" t="s">
        <v>353</v>
      </c>
      <c r="G61" s="161" t="s">
        <v>4</v>
      </c>
      <c r="H61" s="236" t="s">
        <v>37</v>
      </c>
      <c r="I61" s="183"/>
    </row>
    <row r="62" spans="1:9" ht="15">
      <c r="A62" s="258"/>
      <c r="B62" s="259"/>
      <c r="C62" s="260" t="s">
        <v>389</v>
      </c>
      <c r="D62" s="239"/>
      <c r="E62" s="240"/>
      <c r="F62" s="365" t="s">
        <v>391</v>
      </c>
      <c r="G62" s="366"/>
      <c r="H62" s="366"/>
      <c r="I62" s="367"/>
    </row>
    <row r="63" spans="1:9" ht="14.25" thickBot="1">
      <c r="A63" s="74" t="s">
        <v>6</v>
      </c>
      <c r="B63" s="38"/>
      <c r="C63" s="75" t="s">
        <v>7</v>
      </c>
      <c r="D63" s="65"/>
      <c r="E63" s="75" t="s">
        <v>8</v>
      </c>
      <c r="F63" s="65"/>
      <c r="G63" s="70" t="s">
        <v>148</v>
      </c>
      <c r="H63" s="76" t="s">
        <v>10</v>
      </c>
      <c r="I63" s="190" t="s">
        <v>374</v>
      </c>
    </row>
    <row r="64" spans="1:9" ht="13.5">
      <c r="A64" s="248"/>
      <c r="B64" s="253" t="s">
        <v>378</v>
      </c>
      <c r="C64" s="249"/>
      <c r="D64" s="250"/>
      <c r="E64" s="249"/>
      <c r="F64" s="250"/>
      <c r="G64" s="251"/>
      <c r="H64" s="252"/>
      <c r="I64" s="246"/>
    </row>
    <row r="65" spans="1:11" ht="14.25">
      <c r="A65" s="42">
        <v>2</v>
      </c>
      <c r="B65" s="43"/>
      <c r="C65" s="44" t="s">
        <v>169</v>
      </c>
      <c r="D65" s="45"/>
      <c r="E65" s="44" t="s">
        <v>171</v>
      </c>
      <c r="F65" s="66"/>
      <c r="G65" s="322">
        <v>1</v>
      </c>
      <c r="H65" s="325" t="s">
        <v>525</v>
      </c>
      <c r="I65" s="46">
        <v>6</v>
      </c>
      <c r="J65" s="343">
        <f>I65/2+K65</f>
        <v>4</v>
      </c>
      <c r="K65" s="37">
        <v>1</v>
      </c>
    </row>
    <row r="66" spans="1:11" ht="14.25">
      <c r="A66" s="47">
        <v>3</v>
      </c>
      <c r="B66" s="48"/>
      <c r="C66" s="49" t="s">
        <v>417</v>
      </c>
      <c r="D66" s="50"/>
      <c r="E66" s="49" t="s">
        <v>155</v>
      </c>
      <c r="F66" s="67"/>
      <c r="G66" s="323">
        <v>2</v>
      </c>
      <c r="H66" s="326" t="s">
        <v>526</v>
      </c>
      <c r="I66" s="51">
        <v>5</v>
      </c>
      <c r="J66" s="343">
        <f>I66/2+K66</f>
        <v>3.5</v>
      </c>
      <c r="K66" s="37">
        <v>1</v>
      </c>
    </row>
    <row r="67" spans="1:11" ht="14.25">
      <c r="A67" s="47">
        <v>4</v>
      </c>
      <c r="B67" s="48"/>
      <c r="C67" s="44" t="s">
        <v>181</v>
      </c>
      <c r="D67" s="50"/>
      <c r="E67" s="49" t="s">
        <v>184</v>
      </c>
      <c r="F67" s="67"/>
      <c r="G67" s="323">
        <v>3</v>
      </c>
      <c r="H67" s="326" t="s">
        <v>527</v>
      </c>
      <c r="I67" s="51">
        <v>4</v>
      </c>
      <c r="J67" s="343">
        <f>I67/2+K67</f>
        <v>3</v>
      </c>
      <c r="K67" s="37">
        <v>1</v>
      </c>
    </row>
    <row r="68" spans="1:11" ht="14.25">
      <c r="A68" s="47">
        <v>5</v>
      </c>
      <c r="B68" s="48"/>
      <c r="C68" s="44" t="s">
        <v>207</v>
      </c>
      <c r="D68" s="50"/>
      <c r="E68" s="49" t="s">
        <v>208</v>
      </c>
      <c r="F68" s="67"/>
      <c r="G68" s="323">
        <v>4</v>
      </c>
      <c r="H68" s="326" t="s">
        <v>528</v>
      </c>
      <c r="I68" s="51">
        <v>3</v>
      </c>
      <c r="J68" s="343">
        <f>I68/2+K68</f>
        <v>2.5</v>
      </c>
      <c r="K68" s="37">
        <v>1</v>
      </c>
    </row>
    <row r="69" spans="1:11" ht="14.25">
      <c r="A69" s="47">
        <v>1</v>
      </c>
      <c r="B69" s="224"/>
      <c r="C69" s="44" t="s">
        <v>181</v>
      </c>
      <c r="D69" s="50"/>
      <c r="E69" s="49" t="s">
        <v>186</v>
      </c>
      <c r="F69" s="67"/>
      <c r="G69" s="323">
        <v>5</v>
      </c>
      <c r="H69" s="326" t="s">
        <v>529</v>
      </c>
      <c r="I69" s="51">
        <v>2</v>
      </c>
      <c r="J69" s="343">
        <f>I69/2+K69</f>
        <v>2</v>
      </c>
      <c r="K69" s="37">
        <v>1</v>
      </c>
    </row>
    <row r="70" spans="1:10" ht="15.75">
      <c r="A70" s="47" t="s">
        <v>127</v>
      </c>
      <c r="B70" s="255" t="s">
        <v>127</v>
      </c>
      <c r="C70" s="260" t="s">
        <v>390</v>
      </c>
      <c r="D70" s="50"/>
      <c r="E70" s="49" t="s">
        <v>127</v>
      </c>
      <c r="F70" s="67"/>
      <c r="G70" s="323"/>
      <c r="H70" s="329"/>
      <c r="I70" s="46"/>
      <c r="J70" s="36"/>
    </row>
    <row r="71" spans="1:10" ht="14.25">
      <c r="A71" s="47" t="s">
        <v>127</v>
      </c>
      <c r="B71" s="254" t="s">
        <v>379</v>
      </c>
      <c r="C71" s="49"/>
      <c r="D71" s="50"/>
      <c r="E71" s="49" t="s">
        <v>127</v>
      </c>
      <c r="F71" s="67"/>
      <c r="G71" s="323"/>
      <c r="H71" s="329"/>
      <c r="I71" s="46"/>
      <c r="J71" s="36"/>
    </row>
    <row r="72" spans="1:11" ht="14.25">
      <c r="A72" s="47">
        <v>1</v>
      </c>
      <c r="B72" s="48"/>
      <c r="C72" s="44" t="s">
        <v>266</v>
      </c>
      <c r="D72" s="50"/>
      <c r="E72" s="49" t="s">
        <v>268</v>
      </c>
      <c r="F72" s="67"/>
      <c r="G72" s="323">
        <v>1</v>
      </c>
      <c r="H72" s="326" t="s">
        <v>530</v>
      </c>
      <c r="I72" s="46">
        <v>6</v>
      </c>
      <c r="J72" s="344">
        <f>I72/2+K72</f>
        <v>4</v>
      </c>
      <c r="K72" s="37">
        <v>1</v>
      </c>
    </row>
    <row r="73" spans="1:11" ht="14.25">
      <c r="A73" s="47">
        <v>4</v>
      </c>
      <c r="B73" s="48"/>
      <c r="C73" s="49" t="s">
        <v>181</v>
      </c>
      <c r="D73" s="50"/>
      <c r="E73" s="49" t="s">
        <v>352</v>
      </c>
      <c r="F73" s="67"/>
      <c r="G73" s="323">
        <v>2</v>
      </c>
      <c r="H73" s="326" t="s">
        <v>531</v>
      </c>
      <c r="I73" s="46">
        <v>5</v>
      </c>
      <c r="J73" s="344">
        <f>I73/2+K73</f>
        <v>3.5</v>
      </c>
      <c r="K73" s="37">
        <v>1</v>
      </c>
    </row>
    <row r="74" spans="1:11" ht="14.25">
      <c r="A74" s="47">
        <v>2</v>
      </c>
      <c r="B74" s="48"/>
      <c r="C74" s="44" t="s">
        <v>181</v>
      </c>
      <c r="D74" s="50"/>
      <c r="E74" s="49" t="s">
        <v>185</v>
      </c>
      <c r="F74" s="67"/>
      <c r="G74" s="323">
        <v>3</v>
      </c>
      <c r="H74" s="326" t="s">
        <v>532</v>
      </c>
      <c r="I74" s="46">
        <v>4</v>
      </c>
      <c r="J74" s="344">
        <f>I74/2+K74</f>
        <v>3</v>
      </c>
      <c r="K74" s="37">
        <v>1</v>
      </c>
    </row>
    <row r="75" spans="1:11" ht="15" thickBot="1">
      <c r="A75" s="52">
        <v>3</v>
      </c>
      <c r="B75" s="53"/>
      <c r="C75" s="39" t="s">
        <v>17</v>
      </c>
      <c r="D75" s="40"/>
      <c r="E75" s="39" t="s">
        <v>238</v>
      </c>
      <c r="F75" s="65"/>
      <c r="G75" s="324">
        <v>4</v>
      </c>
      <c r="H75" s="332" t="s">
        <v>533</v>
      </c>
      <c r="I75" s="41">
        <v>3</v>
      </c>
      <c r="J75" s="344">
        <f>I75/2+K75</f>
        <v>2.5</v>
      </c>
      <c r="K75" s="37">
        <v>1</v>
      </c>
    </row>
    <row r="76" spans="1:9" ht="14.25" thickBot="1">
      <c r="A76" s="57"/>
      <c r="B76" s="58"/>
      <c r="C76" s="36"/>
      <c r="D76" s="36"/>
      <c r="E76" s="55"/>
      <c r="F76" s="68"/>
      <c r="G76" s="54"/>
      <c r="H76" s="56"/>
      <c r="I76" s="36"/>
    </row>
    <row r="77" spans="1:18" s="90" customFormat="1" ht="22.5" customHeight="1">
      <c r="A77" s="179" t="s">
        <v>143</v>
      </c>
      <c r="B77" s="180">
        <v>10</v>
      </c>
      <c r="C77" s="181" t="s">
        <v>356</v>
      </c>
      <c r="D77" s="181"/>
      <c r="E77" s="180">
        <v>720</v>
      </c>
      <c r="F77" s="181" t="s">
        <v>357</v>
      </c>
      <c r="G77" s="180" t="s">
        <v>133</v>
      </c>
      <c r="H77" s="182" t="s">
        <v>37</v>
      </c>
      <c r="I77" s="183"/>
      <c r="J77" s="290"/>
      <c r="R77" s="351"/>
    </row>
    <row r="78" spans="1:18" s="98" customFormat="1" ht="14.25" thickBot="1">
      <c r="A78" s="184" t="s">
        <v>6</v>
      </c>
      <c r="B78" s="185"/>
      <c r="C78" s="186" t="s">
        <v>7</v>
      </c>
      <c r="D78" s="187"/>
      <c r="E78" s="186" t="s">
        <v>8</v>
      </c>
      <c r="F78" s="187"/>
      <c r="G78" s="188" t="s">
        <v>148</v>
      </c>
      <c r="H78" s="189" t="s">
        <v>10</v>
      </c>
      <c r="I78" s="190" t="s">
        <v>374</v>
      </c>
      <c r="J78" s="291"/>
      <c r="R78" s="352"/>
    </row>
    <row r="79" spans="1:10" ht="14.25">
      <c r="A79" s="42">
        <v>6</v>
      </c>
      <c r="B79" s="43"/>
      <c r="C79" s="44" t="s">
        <v>207</v>
      </c>
      <c r="D79" s="45"/>
      <c r="E79" s="44" t="s">
        <v>209</v>
      </c>
      <c r="F79" s="66"/>
      <c r="G79" s="322">
        <v>1</v>
      </c>
      <c r="H79" s="325" t="s">
        <v>534</v>
      </c>
      <c r="I79" s="46">
        <v>7</v>
      </c>
      <c r="J79" s="286">
        <f aca="true" t="shared" si="0" ref="J79:J86">I79</f>
        <v>7</v>
      </c>
    </row>
    <row r="80" spans="1:10" ht="14.25">
      <c r="A80" s="47">
        <v>7</v>
      </c>
      <c r="B80" s="48"/>
      <c r="C80" s="49" t="s">
        <v>17</v>
      </c>
      <c r="D80" s="50"/>
      <c r="E80" s="49" t="s">
        <v>358</v>
      </c>
      <c r="F80" s="67"/>
      <c r="G80" s="323">
        <v>2</v>
      </c>
      <c r="H80" s="326" t="s">
        <v>535</v>
      </c>
      <c r="I80" s="51">
        <v>6</v>
      </c>
      <c r="J80" s="286">
        <f t="shared" si="0"/>
        <v>6</v>
      </c>
    </row>
    <row r="81" spans="1:10" ht="14.25">
      <c r="A81" s="47">
        <v>4</v>
      </c>
      <c r="B81" s="48"/>
      <c r="C81" s="49" t="s">
        <v>207</v>
      </c>
      <c r="D81" s="50"/>
      <c r="E81" s="49" t="s">
        <v>210</v>
      </c>
      <c r="F81" s="67"/>
      <c r="G81" s="323">
        <v>3</v>
      </c>
      <c r="H81" s="326" t="s">
        <v>536</v>
      </c>
      <c r="I81" s="51">
        <v>5</v>
      </c>
      <c r="J81" s="286">
        <f t="shared" si="0"/>
        <v>5</v>
      </c>
    </row>
    <row r="82" spans="1:10" ht="14.25">
      <c r="A82" s="47">
        <v>8</v>
      </c>
      <c r="B82" s="48"/>
      <c r="C82" s="49" t="s">
        <v>417</v>
      </c>
      <c r="D82" s="50"/>
      <c r="E82" s="49" t="s">
        <v>152</v>
      </c>
      <c r="F82" s="67"/>
      <c r="G82" s="323">
        <v>4</v>
      </c>
      <c r="H82" s="326" t="s">
        <v>537</v>
      </c>
      <c r="I82" s="51">
        <v>4</v>
      </c>
      <c r="J82" s="286">
        <f t="shared" si="0"/>
        <v>4</v>
      </c>
    </row>
    <row r="83" spans="1:10" ht="14.25">
      <c r="A83" s="47">
        <v>2</v>
      </c>
      <c r="B83" s="48"/>
      <c r="C83" s="49" t="s">
        <v>266</v>
      </c>
      <c r="D83" s="50"/>
      <c r="E83" s="49" t="s">
        <v>269</v>
      </c>
      <c r="F83" s="67"/>
      <c r="G83" s="323">
        <v>5</v>
      </c>
      <c r="H83" s="326" t="s">
        <v>538</v>
      </c>
      <c r="I83" s="51">
        <v>3</v>
      </c>
      <c r="J83" s="286">
        <f t="shared" si="0"/>
        <v>3</v>
      </c>
    </row>
    <row r="84" spans="1:10" ht="14.25">
      <c r="A84" s="47">
        <v>1</v>
      </c>
      <c r="B84" s="48"/>
      <c r="C84" s="49" t="s">
        <v>17</v>
      </c>
      <c r="D84" s="50"/>
      <c r="E84" s="49" t="s">
        <v>359</v>
      </c>
      <c r="F84" s="67"/>
      <c r="G84" s="323">
        <v>6</v>
      </c>
      <c r="H84" s="326" t="s">
        <v>539</v>
      </c>
      <c r="I84" s="46">
        <v>2</v>
      </c>
      <c r="J84" s="286">
        <f>I84</f>
        <v>2</v>
      </c>
    </row>
    <row r="85" spans="1:10" ht="14.25">
      <c r="A85" s="47">
        <v>3</v>
      </c>
      <c r="B85" s="48"/>
      <c r="C85" s="49" t="s">
        <v>417</v>
      </c>
      <c r="D85" s="50"/>
      <c r="E85" s="49" t="s">
        <v>361</v>
      </c>
      <c r="F85" s="67"/>
      <c r="G85" s="323">
        <v>7</v>
      </c>
      <c r="H85" s="326" t="s">
        <v>540</v>
      </c>
      <c r="I85" s="46">
        <v>2</v>
      </c>
      <c r="J85" s="286">
        <f t="shared" si="0"/>
        <v>2</v>
      </c>
    </row>
    <row r="86" spans="1:10" ht="15" thickBot="1">
      <c r="A86" s="52">
        <v>5</v>
      </c>
      <c r="B86" s="53"/>
      <c r="C86" s="39" t="s">
        <v>17</v>
      </c>
      <c r="D86" s="40"/>
      <c r="E86" s="39" t="s">
        <v>360</v>
      </c>
      <c r="F86" s="65"/>
      <c r="G86" s="324" t="s">
        <v>462</v>
      </c>
      <c r="H86" s="333" t="s">
        <v>462</v>
      </c>
      <c r="I86" s="41"/>
      <c r="J86" s="286">
        <f t="shared" si="0"/>
        <v>0</v>
      </c>
    </row>
    <row r="87" spans="1:9" ht="14.25" thickBot="1">
      <c r="A87" s="57"/>
      <c r="B87" s="58"/>
      <c r="C87" s="36"/>
      <c r="D87" s="36"/>
      <c r="E87" s="55"/>
      <c r="F87" s="68"/>
      <c r="G87" s="54"/>
      <c r="H87" s="56"/>
      <c r="I87" s="36"/>
    </row>
    <row r="88" spans="1:18" s="82" customFormat="1" ht="22.5" customHeight="1">
      <c r="A88" s="234" t="s">
        <v>143</v>
      </c>
      <c r="B88" s="363" t="s">
        <v>394</v>
      </c>
      <c r="C88" s="364"/>
      <c r="D88" s="364"/>
      <c r="E88" s="161" t="s">
        <v>134</v>
      </c>
      <c r="F88" s="235" t="s">
        <v>541</v>
      </c>
      <c r="G88" s="161" t="s">
        <v>4</v>
      </c>
      <c r="H88" s="236" t="s">
        <v>80</v>
      </c>
      <c r="I88" s="183"/>
      <c r="R88" s="350"/>
    </row>
    <row r="89" spans="1:18" s="82" customFormat="1" ht="22.5" customHeight="1">
      <c r="A89" s="237"/>
      <c r="B89" s="238"/>
      <c r="C89" s="260" t="s">
        <v>392</v>
      </c>
      <c r="D89" s="239"/>
      <c r="E89" s="240"/>
      <c r="F89" s="365" t="s">
        <v>380</v>
      </c>
      <c r="G89" s="366"/>
      <c r="H89" s="366"/>
      <c r="I89" s="367"/>
      <c r="R89" s="350"/>
    </row>
    <row r="90" spans="1:18" s="69" customFormat="1" ht="14.25" thickBot="1">
      <c r="A90" s="74" t="s">
        <v>6</v>
      </c>
      <c r="B90" s="38"/>
      <c r="C90" s="75" t="s">
        <v>7</v>
      </c>
      <c r="D90" s="65"/>
      <c r="E90" s="75" t="s">
        <v>8</v>
      </c>
      <c r="F90" s="65"/>
      <c r="G90" s="70" t="s">
        <v>148</v>
      </c>
      <c r="H90" s="76" t="s">
        <v>10</v>
      </c>
      <c r="I90" s="190" t="s">
        <v>374</v>
      </c>
      <c r="R90" s="62"/>
    </row>
    <row r="91" spans="1:9" ht="14.25">
      <c r="A91" s="42"/>
      <c r="B91" s="43"/>
      <c r="C91" s="44"/>
      <c r="D91" s="45"/>
      <c r="E91" s="44"/>
      <c r="F91" s="66"/>
      <c r="G91" s="71"/>
      <c r="H91" s="46"/>
      <c r="I91" s="46"/>
    </row>
    <row r="92" spans="1:9" ht="14.25">
      <c r="A92" s="47"/>
      <c r="B92" s="48"/>
      <c r="C92" s="49"/>
      <c r="D92" s="50"/>
      <c r="E92" s="49"/>
      <c r="F92" s="67"/>
      <c r="G92" s="72"/>
      <c r="H92" s="51"/>
      <c r="I92" s="51"/>
    </row>
    <row r="93" spans="1:9" ht="14.25">
      <c r="A93" s="47"/>
      <c r="B93" s="48"/>
      <c r="C93" s="49"/>
      <c r="D93" s="50"/>
      <c r="E93" s="49"/>
      <c r="F93" s="67"/>
      <c r="G93" s="72"/>
      <c r="H93" s="51"/>
      <c r="I93" s="51"/>
    </row>
    <row r="94" spans="1:9" ht="14.25">
      <c r="A94" s="47"/>
      <c r="B94" s="48"/>
      <c r="C94" s="49"/>
      <c r="D94" s="50"/>
      <c r="E94" s="49"/>
      <c r="F94" s="67"/>
      <c r="G94" s="72"/>
      <c r="H94" s="51"/>
      <c r="I94" s="51"/>
    </row>
    <row r="95" spans="1:9" ht="14.25">
      <c r="A95" s="47"/>
      <c r="B95" s="48"/>
      <c r="C95" s="49"/>
      <c r="D95" s="50"/>
      <c r="E95" s="227"/>
      <c r="F95" s="229"/>
      <c r="G95" s="72"/>
      <c r="H95" s="51"/>
      <c r="I95" s="51"/>
    </row>
    <row r="96" spans="1:9" ht="14.25">
      <c r="A96" s="47"/>
      <c r="B96" s="48"/>
      <c r="C96" s="49"/>
      <c r="D96" s="50"/>
      <c r="E96" s="49"/>
      <c r="F96" s="67"/>
      <c r="G96" s="72"/>
      <c r="H96" s="51"/>
      <c r="I96" s="46"/>
    </row>
    <row r="97" spans="1:9" ht="14.25">
      <c r="A97" s="47"/>
      <c r="B97" s="48"/>
      <c r="C97" s="49"/>
      <c r="D97" s="50"/>
      <c r="E97" s="49"/>
      <c r="F97" s="67"/>
      <c r="G97" s="72"/>
      <c r="H97" s="51"/>
      <c r="I97" s="46"/>
    </row>
    <row r="98" spans="1:9" ht="14.25">
      <c r="A98" s="225"/>
      <c r="B98" s="226"/>
      <c r="C98" s="227"/>
      <c r="D98" s="228"/>
      <c r="E98" s="227"/>
      <c r="F98" s="229"/>
      <c r="G98" s="230"/>
      <c r="H98" s="231"/>
      <c r="I98" s="233"/>
    </row>
    <row r="99" spans="1:9" ht="15" thickBot="1">
      <c r="A99" s="52"/>
      <c r="B99" s="53"/>
      <c r="C99" s="39"/>
      <c r="D99" s="40"/>
      <c r="E99" s="39"/>
      <c r="F99" s="65"/>
      <c r="G99" s="70"/>
      <c r="H99" s="41"/>
      <c r="I99" s="41"/>
    </row>
    <row r="100" spans="1:9" ht="14.25" thickBot="1">
      <c r="A100" s="57"/>
      <c r="B100" s="58"/>
      <c r="C100" s="36"/>
      <c r="D100" s="36"/>
      <c r="E100" s="55"/>
      <c r="F100" s="68"/>
      <c r="G100" s="54"/>
      <c r="H100" s="56"/>
      <c r="I100" s="36"/>
    </row>
    <row r="101" spans="1:18" s="82" customFormat="1" ht="22.5" customHeight="1" thickBot="1">
      <c r="A101" s="159" t="s">
        <v>143</v>
      </c>
      <c r="B101" s="84">
        <v>13</v>
      </c>
      <c r="C101" s="83" t="s">
        <v>326</v>
      </c>
      <c r="D101" s="83"/>
      <c r="E101" s="84" t="s">
        <v>134</v>
      </c>
      <c r="F101" s="83" t="s">
        <v>327</v>
      </c>
      <c r="G101" s="84" t="s">
        <v>328</v>
      </c>
      <c r="H101" s="160" t="s">
        <v>5</v>
      </c>
      <c r="I101" s="183"/>
      <c r="R101" s="350"/>
    </row>
    <row r="102" spans="1:18" s="69" customFormat="1" ht="14.25" thickBot="1">
      <c r="A102" s="272" t="s">
        <v>6</v>
      </c>
      <c r="B102" s="153"/>
      <c r="C102" s="273" t="s">
        <v>7</v>
      </c>
      <c r="D102" s="156"/>
      <c r="E102" s="273" t="s">
        <v>8</v>
      </c>
      <c r="F102" s="156"/>
      <c r="G102" s="157" t="s">
        <v>148</v>
      </c>
      <c r="H102" s="274" t="s">
        <v>10</v>
      </c>
      <c r="I102" s="190" t="s">
        <v>374</v>
      </c>
      <c r="R102" s="62"/>
    </row>
    <row r="103" spans="1:9" ht="14.25">
      <c r="A103" s="42">
        <v>5</v>
      </c>
      <c r="B103" s="43"/>
      <c r="C103" s="44" t="s">
        <v>266</v>
      </c>
      <c r="D103" s="45"/>
      <c r="E103" s="44" t="s">
        <v>288</v>
      </c>
      <c r="F103" s="66"/>
      <c r="G103" s="322">
        <v>1</v>
      </c>
      <c r="H103" s="325" t="s">
        <v>542</v>
      </c>
      <c r="I103" s="212">
        <v>14</v>
      </c>
    </row>
    <row r="104" spans="1:9" ht="14.25">
      <c r="A104" s="47">
        <v>4</v>
      </c>
      <c r="B104" s="48"/>
      <c r="C104" s="49" t="s">
        <v>66</v>
      </c>
      <c r="D104" s="50"/>
      <c r="E104" s="49" t="s">
        <v>200</v>
      </c>
      <c r="F104" s="67"/>
      <c r="G104" s="323">
        <v>2</v>
      </c>
      <c r="H104" s="326" t="s">
        <v>543</v>
      </c>
      <c r="I104" s="212">
        <v>12</v>
      </c>
    </row>
    <row r="105" spans="1:9" ht="14.25">
      <c r="A105" s="47">
        <v>3</v>
      </c>
      <c r="B105" s="48"/>
      <c r="C105" s="49" t="s">
        <v>66</v>
      </c>
      <c r="D105" s="50"/>
      <c r="E105" s="49" t="s">
        <v>636</v>
      </c>
      <c r="F105" s="67"/>
      <c r="G105" s="323">
        <v>3</v>
      </c>
      <c r="H105" s="326" t="s">
        <v>544</v>
      </c>
      <c r="I105" s="212">
        <v>10</v>
      </c>
    </row>
    <row r="106" spans="1:9" ht="14.25">
      <c r="A106" s="47">
        <v>1</v>
      </c>
      <c r="B106" s="48"/>
      <c r="C106" s="49" t="s">
        <v>66</v>
      </c>
      <c r="D106" s="50"/>
      <c r="E106" s="49" t="s">
        <v>202</v>
      </c>
      <c r="F106" s="67"/>
      <c r="G106" s="323">
        <v>4</v>
      </c>
      <c r="H106" s="326" t="s">
        <v>545</v>
      </c>
      <c r="I106" s="212">
        <v>8</v>
      </c>
    </row>
    <row r="107" spans="1:9" ht="15" thickBot="1">
      <c r="A107" s="52">
        <v>2</v>
      </c>
      <c r="B107" s="53"/>
      <c r="C107" s="39" t="s">
        <v>417</v>
      </c>
      <c r="D107" s="40"/>
      <c r="E107" s="39" t="s">
        <v>156</v>
      </c>
      <c r="F107" s="65"/>
      <c r="G107" s="324">
        <v>5</v>
      </c>
      <c r="H107" s="332" t="s">
        <v>546</v>
      </c>
      <c r="I107" s="223">
        <v>6</v>
      </c>
    </row>
    <row r="108" ht="15" thickBot="1">
      <c r="I108" s="37"/>
    </row>
    <row r="109" spans="1:18" s="90" customFormat="1" ht="22.5" customHeight="1">
      <c r="A109" s="179" t="s">
        <v>143</v>
      </c>
      <c r="B109" s="180">
        <v>14</v>
      </c>
      <c r="C109" s="181" t="s">
        <v>325</v>
      </c>
      <c r="D109" s="181"/>
      <c r="E109" s="180">
        <v>720</v>
      </c>
      <c r="F109" s="181" t="s">
        <v>323</v>
      </c>
      <c r="G109" s="180" t="s">
        <v>133</v>
      </c>
      <c r="H109" s="182" t="s">
        <v>5</v>
      </c>
      <c r="I109" s="183"/>
      <c r="J109" s="290"/>
      <c r="R109" s="351"/>
    </row>
    <row r="110" spans="1:18" s="98" customFormat="1" ht="14.25" thickBot="1">
      <c r="A110" s="184" t="s">
        <v>6</v>
      </c>
      <c r="B110" s="185"/>
      <c r="C110" s="186" t="s">
        <v>7</v>
      </c>
      <c r="D110" s="187"/>
      <c r="E110" s="186" t="s">
        <v>8</v>
      </c>
      <c r="F110" s="187"/>
      <c r="G110" s="188" t="s">
        <v>148</v>
      </c>
      <c r="H110" s="189" t="s">
        <v>10</v>
      </c>
      <c r="I110" s="190" t="s">
        <v>374</v>
      </c>
      <c r="J110" s="291"/>
      <c r="R110" s="352"/>
    </row>
    <row r="111" spans="1:10" ht="14.25">
      <c r="A111" s="42">
        <v>1</v>
      </c>
      <c r="B111" s="43"/>
      <c r="C111" s="44" t="s">
        <v>13</v>
      </c>
      <c r="D111" s="45"/>
      <c r="E111" s="44" t="s">
        <v>213</v>
      </c>
      <c r="F111" s="66"/>
      <c r="G111" s="322">
        <v>1</v>
      </c>
      <c r="H111" s="325" t="s">
        <v>547</v>
      </c>
      <c r="I111" s="46">
        <v>7</v>
      </c>
      <c r="J111" s="286">
        <f>I111</f>
        <v>7</v>
      </c>
    </row>
    <row r="112" spans="1:10" ht="14.25">
      <c r="A112" s="47">
        <v>3</v>
      </c>
      <c r="B112" s="48"/>
      <c r="C112" s="44" t="s">
        <v>203</v>
      </c>
      <c r="D112" s="50"/>
      <c r="E112" s="49" t="s">
        <v>205</v>
      </c>
      <c r="F112" s="67"/>
      <c r="G112" s="323">
        <v>2</v>
      </c>
      <c r="H112" s="326" t="s">
        <v>548</v>
      </c>
      <c r="I112" s="51">
        <v>6</v>
      </c>
      <c r="J112" s="286">
        <f>I112</f>
        <v>6</v>
      </c>
    </row>
    <row r="113" spans="1:10" ht="14.25">
      <c r="A113" s="47">
        <v>5</v>
      </c>
      <c r="B113" s="48"/>
      <c r="C113" s="49" t="s">
        <v>13</v>
      </c>
      <c r="D113" s="50"/>
      <c r="E113" s="49" t="s">
        <v>212</v>
      </c>
      <c r="F113" s="67"/>
      <c r="G113" s="323">
        <v>3</v>
      </c>
      <c r="H113" s="326" t="s">
        <v>549</v>
      </c>
      <c r="I113" s="51">
        <v>5</v>
      </c>
      <c r="J113" s="286">
        <f>I113</f>
        <v>5</v>
      </c>
    </row>
    <row r="114" spans="1:10" ht="14.25">
      <c r="A114" s="47">
        <v>4</v>
      </c>
      <c r="B114" s="48"/>
      <c r="C114" s="49" t="s">
        <v>17</v>
      </c>
      <c r="D114" s="50"/>
      <c r="E114" s="49" t="s">
        <v>239</v>
      </c>
      <c r="F114" s="67"/>
      <c r="G114" s="323">
        <v>4</v>
      </c>
      <c r="H114" s="326" t="s">
        <v>550</v>
      </c>
      <c r="I114" s="51">
        <v>4</v>
      </c>
      <c r="J114" s="286">
        <f>I114</f>
        <v>4</v>
      </c>
    </row>
    <row r="115" spans="1:10" ht="15" thickBot="1">
      <c r="A115" s="52">
        <v>2</v>
      </c>
      <c r="B115" s="53"/>
      <c r="C115" s="39" t="s">
        <v>17</v>
      </c>
      <c r="D115" s="40"/>
      <c r="E115" s="39" t="s">
        <v>240</v>
      </c>
      <c r="F115" s="65"/>
      <c r="G115" s="324">
        <v>5</v>
      </c>
      <c r="H115" s="332" t="s">
        <v>551</v>
      </c>
      <c r="I115" s="41">
        <v>3</v>
      </c>
      <c r="J115" s="286">
        <f>I115</f>
        <v>3</v>
      </c>
    </row>
    <row r="116" spans="1:9" ht="14.25" thickBot="1">
      <c r="A116" s="57"/>
      <c r="B116" s="58"/>
      <c r="C116" s="36"/>
      <c r="D116" s="36"/>
      <c r="E116" s="55"/>
      <c r="F116" s="68"/>
      <c r="G116" s="54"/>
      <c r="H116" s="56"/>
      <c r="I116" s="36"/>
    </row>
    <row r="117" spans="1:18" s="82" customFormat="1" ht="22.5" customHeight="1">
      <c r="A117" s="234" t="s">
        <v>143</v>
      </c>
      <c r="B117" s="361" t="s">
        <v>610</v>
      </c>
      <c r="C117" s="362"/>
      <c r="D117" s="362"/>
      <c r="E117" s="161" t="s">
        <v>136</v>
      </c>
      <c r="F117" s="235" t="s">
        <v>334</v>
      </c>
      <c r="G117" s="161" t="s">
        <v>4</v>
      </c>
      <c r="H117" s="236" t="s">
        <v>80</v>
      </c>
      <c r="I117" s="183"/>
      <c r="R117" s="350"/>
    </row>
    <row r="118" spans="1:18" s="82" customFormat="1" ht="22.5" customHeight="1">
      <c r="A118" s="237"/>
      <c r="B118" s="240"/>
      <c r="C118" s="260" t="s">
        <v>395</v>
      </c>
      <c r="D118" s="239"/>
      <c r="E118" s="240"/>
      <c r="F118" s="242" t="s">
        <v>561</v>
      </c>
      <c r="G118" s="240"/>
      <c r="H118" s="243"/>
      <c r="I118" s="247"/>
      <c r="R118" s="350"/>
    </row>
    <row r="119" spans="1:18" s="69" customFormat="1" ht="14.25" thickBot="1">
      <c r="A119" s="74" t="s">
        <v>6</v>
      </c>
      <c r="B119" s="38"/>
      <c r="C119" s="75" t="s">
        <v>7</v>
      </c>
      <c r="D119" s="65"/>
      <c r="E119" s="75" t="s">
        <v>8</v>
      </c>
      <c r="F119" s="65"/>
      <c r="G119" s="70" t="s">
        <v>148</v>
      </c>
      <c r="H119" s="76" t="s">
        <v>10</v>
      </c>
      <c r="I119" s="190" t="s">
        <v>374</v>
      </c>
      <c r="R119" s="62"/>
    </row>
    <row r="120" spans="1:12" ht="14.25">
      <c r="A120" s="42">
        <v>3</v>
      </c>
      <c r="B120" s="43"/>
      <c r="C120" s="44" t="s">
        <v>413</v>
      </c>
      <c r="D120" s="45"/>
      <c r="E120" s="44" t="s">
        <v>562</v>
      </c>
      <c r="F120" s="66"/>
      <c r="G120" s="322">
        <v>1</v>
      </c>
      <c r="H120" s="325" t="s">
        <v>552</v>
      </c>
      <c r="I120" s="164"/>
      <c r="L120" s="303">
        <f aca="true" t="shared" si="1" ref="L120:L131">I120</f>
        <v>0</v>
      </c>
    </row>
    <row r="121" spans="1:12" ht="14.25">
      <c r="A121" s="47">
        <v>6</v>
      </c>
      <c r="B121" s="48"/>
      <c r="C121" s="49" t="s">
        <v>266</v>
      </c>
      <c r="D121" s="50"/>
      <c r="E121" s="49" t="s">
        <v>563</v>
      </c>
      <c r="F121" s="67"/>
      <c r="G121" s="323">
        <v>2</v>
      </c>
      <c r="H121" s="326" t="s">
        <v>553</v>
      </c>
      <c r="I121" s="163"/>
      <c r="L121" s="303">
        <f t="shared" si="1"/>
        <v>0</v>
      </c>
    </row>
    <row r="122" spans="1:12" ht="14.25">
      <c r="A122" s="47">
        <v>4</v>
      </c>
      <c r="B122" s="48"/>
      <c r="C122" s="49" t="s">
        <v>181</v>
      </c>
      <c r="D122" s="50"/>
      <c r="E122" s="49" t="s">
        <v>564</v>
      </c>
      <c r="F122" s="67"/>
      <c r="G122" s="323">
        <v>3</v>
      </c>
      <c r="H122" s="326" t="s">
        <v>554</v>
      </c>
      <c r="I122" s="163"/>
      <c r="L122" s="303">
        <f t="shared" si="1"/>
        <v>0</v>
      </c>
    </row>
    <row r="123" spans="1:12" ht="14.25">
      <c r="A123" s="47">
        <v>1</v>
      </c>
      <c r="B123" s="48"/>
      <c r="C123" s="44" t="s">
        <v>13</v>
      </c>
      <c r="D123" s="50"/>
      <c r="E123" s="49" t="s">
        <v>224</v>
      </c>
      <c r="F123" s="67"/>
      <c r="G123" s="323">
        <v>4</v>
      </c>
      <c r="H123" s="326" t="s">
        <v>555</v>
      </c>
      <c r="I123" s="51">
        <v>1</v>
      </c>
      <c r="L123" s="303">
        <f t="shared" si="1"/>
        <v>1</v>
      </c>
    </row>
    <row r="124" spans="1:12" ht="14.25">
      <c r="A124" s="47">
        <v>2</v>
      </c>
      <c r="B124" s="48"/>
      <c r="C124" s="44" t="s">
        <v>169</v>
      </c>
      <c r="D124" s="50"/>
      <c r="E124" s="49" t="s">
        <v>173</v>
      </c>
      <c r="F124" s="67"/>
      <c r="G124" s="323" t="s">
        <v>462</v>
      </c>
      <c r="H124" s="329" t="s">
        <v>462</v>
      </c>
      <c r="I124" s="163" t="s">
        <v>127</v>
      </c>
      <c r="L124" s="303" t="str">
        <f t="shared" si="1"/>
        <v> </v>
      </c>
    </row>
    <row r="125" spans="1:12" ht="14.25">
      <c r="A125" s="47">
        <v>5</v>
      </c>
      <c r="B125" s="48"/>
      <c r="C125" s="49" t="s">
        <v>13</v>
      </c>
      <c r="D125" s="50"/>
      <c r="E125" s="49" t="s">
        <v>225</v>
      </c>
      <c r="F125" s="67"/>
      <c r="G125" s="323" t="s">
        <v>462</v>
      </c>
      <c r="H125" s="329" t="s">
        <v>462</v>
      </c>
      <c r="I125" s="163" t="s">
        <v>127</v>
      </c>
      <c r="L125" s="303" t="str">
        <f t="shared" si="1"/>
        <v> </v>
      </c>
    </row>
    <row r="126" spans="1:12" ht="15.75">
      <c r="A126" s="47" t="s">
        <v>127</v>
      </c>
      <c r="B126" s="48"/>
      <c r="C126" s="263" t="s">
        <v>397</v>
      </c>
      <c r="D126" s="50"/>
      <c r="E126" s="49" t="s">
        <v>127</v>
      </c>
      <c r="F126" s="67"/>
      <c r="G126" s="323"/>
      <c r="H126" s="329"/>
      <c r="I126" s="163"/>
      <c r="L126" s="303">
        <f t="shared" si="1"/>
        <v>0</v>
      </c>
    </row>
    <row r="127" spans="1:12" ht="14.25">
      <c r="A127" s="47">
        <v>3</v>
      </c>
      <c r="B127" s="48"/>
      <c r="C127" s="44" t="s">
        <v>13</v>
      </c>
      <c r="D127" s="50"/>
      <c r="E127" s="49" t="s">
        <v>565</v>
      </c>
      <c r="F127" s="67"/>
      <c r="G127" s="323">
        <v>1</v>
      </c>
      <c r="H127" s="326" t="s">
        <v>556</v>
      </c>
      <c r="I127" s="163"/>
      <c r="L127" s="303">
        <f t="shared" si="1"/>
        <v>0</v>
      </c>
    </row>
    <row r="128" spans="1:12" ht="14.25">
      <c r="A128" s="47">
        <v>1</v>
      </c>
      <c r="B128" s="48"/>
      <c r="C128" s="44" t="s">
        <v>17</v>
      </c>
      <c r="D128" s="50"/>
      <c r="E128" s="49" t="s">
        <v>566</v>
      </c>
      <c r="F128" s="67"/>
      <c r="G128" s="323">
        <v>2</v>
      </c>
      <c r="H128" s="326" t="s">
        <v>557</v>
      </c>
      <c r="I128" s="163"/>
      <c r="L128" s="303">
        <f t="shared" si="1"/>
        <v>0</v>
      </c>
    </row>
    <row r="129" spans="1:12" ht="14.25">
      <c r="A129" s="47">
        <v>2</v>
      </c>
      <c r="B129" s="48"/>
      <c r="C129" s="44" t="s">
        <v>66</v>
      </c>
      <c r="D129" s="50"/>
      <c r="E129" s="49" t="s">
        <v>567</v>
      </c>
      <c r="F129" s="67"/>
      <c r="G129" s="323">
        <v>3</v>
      </c>
      <c r="H129" s="326" t="s">
        <v>558</v>
      </c>
      <c r="I129" s="163"/>
      <c r="L129" s="303">
        <f t="shared" si="1"/>
        <v>0</v>
      </c>
    </row>
    <row r="130" spans="1:12" ht="14.25">
      <c r="A130" s="47">
        <v>4</v>
      </c>
      <c r="B130" s="48"/>
      <c r="C130" s="49" t="s">
        <v>169</v>
      </c>
      <c r="D130" s="50"/>
      <c r="E130" s="49" t="s">
        <v>568</v>
      </c>
      <c r="F130" s="67"/>
      <c r="G130" s="323">
        <v>4</v>
      </c>
      <c r="H130" s="326" t="s">
        <v>559</v>
      </c>
      <c r="I130" s="163"/>
      <c r="L130" s="303">
        <f t="shared" si="1"/>
        <v>0</v>
      </c>
    </row>
    <row r="131" spans="1:12" ht="15" thickBot="1">
      <c r="A131" s="52">
        <v>5</v>
      </c>
      <c r="B131" s="53"/>
      <c r="C131" s="39" t="s">
        <v>181</v>
      </c>
      <c r="D131" s="40"/>
      <c r="E131" s="39" t="s">
        <v>192</v>
      </c>
      <c r="F131" s="65"/>
      <c r="G131" s="324">
        <v>5</v>
      </c>
      <c r="H131" s="332" t="s">
        <v>560</v>
      </c>
      <c r="I131" s="41">
        <v>1</v>
      </c>
      <c r="L131" s="303">
        <f t="shared" si="1"/>
        <v>1</v>
      </c>
    </row>
    <row r="132" ht="15" thickBot="1">
      <c r="I132" s="37"/>
    </row>
    <row r="133" spans="1:18" s="82" customFormat="1" ht="22.5" customHeight="1">
      <c r="A133" s="78" t="s">
        <v>143</v>
      </c>
      <c r="B133" s="79">
        <v>17</v>
      </c>
      <c r="C133" s="80" t="s">
        <v>349</v>
      </c>
      <c r="D133" s="80"/>
      <c r="E133" s="79" t="s">
        <v>134</v>
      </c>
      <c r="F133" s="80" t="s">
        <v>323</v>
      </c>
      <c r="G133" s="79" t="s">
        <v>4</v>
      </c>
      <c r="H133" s="73" t="s">
        <v>5</v>
      </c>
      <c r="I133" s="183"/>
      <c r="J133" s="81"/>
      <c r="R133" s="350"/>
    </row>
    <row r="134" spans="1:18" s="69" customFormat="1" ht="14.25" thickBot="1">
      <c r="A134" s="74" t="s">
        <v>6</v>
      </c>
      <c r="B134" s="38"/>
      <c r="C134" s="75" t="s">
        <v>7</v>
      </c>
      <c r="D134" s="65"/>
      <c r="E134" s="75" t="s">
        <v>8</v>
      </c>
      <c r="F134" s="65"/>
      <c r="G134" s="70" t="s">
        <v>148</v>
      </c>
      <c r="H134" s="76" t="s">
        <v>10</v>
      </c>
      <c r="I134" s="190" t="s">
        <v>374</v>
      </c>
      <c r="J134" s="68"/>
      <c r="R134" s="62"/>
    </row>
    <row r="135" spans="1:10" ht="14.25">
      <c r="A135" s="42">
        <v>3</v>
      </c>
      <c r="B135" s="43"/>
      <c r="C135" s="44" t="s">
        <v>13</v>
      </c>
      <c r="D135" s="45"/>
      <c r="E135" s="44" t="s">
        <v>350</v>
      </c>
      <c r="F135" s="66"/>
      <c r="G135" s="322">
        <v>1</v>
      </c>
      <c r="H135" s="325" t="s">
        <v>569</v>
      </c>
      <c r="I135" s="46">
        <v>14</v>
      </c>
      <c r="J135" s="286">
        <f>I135</f>
        <v>14</v>
      </c>
    </row>
    <row r="136" spans="1:10" ht="14.25">
      <c r="A136" s="47">
        <v>1</v>
      </c>
      <c r="B136" s="48"/>
      <c r="C136" s="44" t="s">
        <v>13</v>
      </c>
      <c r="D136" s="50"/>
      <c r="E136" s="49" t="s">
        <v>641</v>
      </c>
      <c r="F136" s="67"/>
      <c r="G136" s="323">
        <v>2</v>
      </c>
      <c r="H136" s="326" t="s">
        <v>570</v>
      </c>
      <c r="I136" s="51">
        <v>12</v>
      </c>
      <c r="J136" s="286">
        <f>I136</f>
        <v>12</v>
      </c>
    </row>
    <row r="137" spans="1:10" ht="15" thickBot="1">
      <c r="A137" s="52">
        <v>2</v>
      </c>
      <c r="B137" s="53"/>
      <c r="C137" s="39" t="s">
        <v>266</v>
      </c>
      <c r="D137" s="40"/>
      <c r="E137" s="39" t="s">
        <v>270</v>
      </c>
      <c r="F137" s="65"/>
      <c r="G137" s="324">
        <v>3</v>
      </c>
      <c r="H137" s="332" t="s">
        <v>571</v>
      </c>
      <c r="I137" s="41">
        <v>10</v>
      </c>
      <c r="J137" s="286">
        <f>I137</f>
        <v>10</v>
      </c>
    </row>
    <row r="138" ht="15" thickBot="1">
      <c r="I138" s="37"/>
    </row>
    <row r="139" spans="1:18" s="82" customFormat="1" ht="22.5" customHeight="1">
      <c r="A139" s="78" t="s">
        <v>143</v>
      </c>
      <c r="B139" s="79">
        <v>18</v>
      </c>
      <c r="C139" s="80" t="s">
        <v>324</v>
      </c>
      <c r="D139" s="80"/>
      <c r="E139" s="79">
        <v>720</v>
      </c>
      <c r="F139" s="80" t="s">
        <v>323</v>
      </c>
      <c r="G139" s="79" t="s">
        <v>4</v>
      </c>
      <c r="H139" s="73" t="s">
        <v>5</v>
      </c>
      <c r="I139" s="183"/>
      <c r="J139" s="81"/>
      <c r="R139" s="350"/>
    </row>
    <row r="140" spans="1:18" s="69" customFormat="1" ht="14.25" thickBot="1">
      <c r="A140" s="74" t="s">
        <v>6</v>
      </c>
      <c r="B140" s="38"/>
      <c r="C140" s="75" t="s">
        <v>7</v>
      </c>
      <c r="D140" s="65"/>
      <c r="E140" s="75" t="s">
        <v>8</v>
      </c>
      <c r="F140" s="65"/>
      <c r="G140" s="70" t="s">
        <v>148</v>
      </c>
      <c r="H140" s="76" t="s">
        <v>10</v>
      </c>
      <c r="I140" s="190" t="s">
        <v>374</v>
      </c>
      <c r="J140" s="68"/>
      <c r="R140" s="62"/>
    </row>
    <row r="141" spans="1:10" ht="14.25">
      <c r="A141" s="42">
        <v>4</v>
      </c>
      <c r="B141" s="43"/>
      <c r="C141" s="44" t="s">
        <v>13</v>
      </c>
      <c r="D141" s="45"/>
      <c r="E141" s="44" t="s">
        <v>216</v>
      </c>
      <c r="F141" s="66"/>
      <c r="G141" s="322">
        <v>1</v>
      </c>
      <c r="H141" s="334" t="s">
        <v>572</v>
      </c>
      <c r="I141" s="46">
        <v>7</v>
      </c>
      <c r="J141" s="286">
        <f aca="true" t="shared" si="2" ref="J141:J146">I141</f>
        <v>7</v>
      </c>
    </row>
    <row r="142" spans="1:10" ht="14.25">
      <c r="A142" s="47">
        <v>1</v>
      </c>
      <c r="B142" s="48"/>
      <c r="C142" s="44" t="s">
        <v>13</v>
      </c>
      <c r="D142" s="50"/>
      <c r="E142" s="49" t="s">
        <v>215</v>
      </c>
      <c r="F142" s="67"/>
      <c r="G142" s="323">
        <v>2</v>
      </c>
      <c r="H142" s="326" t="s">
        <v>573</v>
      </c>
      <c r="I142" s="51">
        <v>6</v>
      </c>
      <c r="J142" s="286">
        <f t="shared" si="2"/>
        <v>6</v>
      </c>
    </row>
    <row r="143" spans="1:10" ht="14.25">
      <c r="A143" s="47">
        <v>5</v>
      </c>
      <c r="B143" s="48"/>
      <c r="C143" s="44" t="s">
        <v>17</v>
      </c>
      <c r="D143" s="50"/>
      <c r="E143" s="49" t="s">
        <v>241</v>
      </c>
      <c r="F143" s="67"/>
      <c r="G143" s="323">
        <v>3</v>
      </c>
      <c r="H143" s="326" t="s">
        <v>574</v>
      </c>
      <c r="I143" s="51">
        <v>5</v>
      </c>
      <c r="J143" s="286">
        <f t="shared" si="2"/>
        <v>5</v>
      </c>
    </row>
    <row r="144" spans="1:10" ht="14.25">
      <c r="A144" s="47">
        <v>2</v>
      </c>
      <c r="B144" s="48"/>
      <c r="C144" s="44" t="s">
        <v>181</v>
      </c>
      <c r="D144" s="50"/>
      <c r="E144" s="49" t="s">
        <v>187</v>
      </c>
      <c r="F144" s="67"/>
      <c r="G144" s="323">
        <v>4</v>
      </c>
      <c r="H144" s="326" t="s">
        <v>575</v>
      </c>
      <c r="I144" s="51">
        <v>4</v>
      </c>
      <c r="J144" s="286">
        <f t="shared" si="2"/>
        <v>4</v>
      </c>
    </row>
    <row r="145" spans="1:10" ht="14.25">
      <c r="A145" s="47">
        <v>3</v>
      </c>
      <c r="B145" s="48"/>
      <c r="C145" s="49" t="s">
        <v>266</v>
      </c>
      <c r="D145" s="50"/>
      <c r="E145" s="49" t="s">
        <v>271</v>
      </c>
      <c r="F145" s="67"/>
      <c r="G145" s="323">
        <v>5</v>
      </c>
      <c r="H145" s="326" t="s">
        <v>576</v>
      </c>
      <c r="I145" s="51">
        <v>3</v>
      </c>
      <c r="J145" s="286">
        <f t="shared" si="2"/>
        <v>3</v>
      </c>
    </row>
    <row r="146" spans="1:10" ht="15" thickBot="1">
      <c r="A146" s="52">
        <v>6</v>
      </c>
      <c r="B146" s="53"/>
      <c r="C146" s="39" t="s">
        <v>181</v>
      </c>
      <c r="D146" s="40"/>
      <c r="E146" s="39" t="s">
        <v>188</v>
      </c>
      <c r="F146" s="65"/>
      <c r="G146" s="324" t="s">
        <v>422</v>
      </c>
      <c r="H146" s="330" t="s">
        <v>422</v>
      </c>
      <c r="I146" s="41"/>
      <c r="J146" s="286">
        <f t="shared" si="2"/>
        <v>0</v>
      </c>
    </row>
    <row r="147" spans="1:9" ht="14.25" thickBot="1">
      <c r="A147" s="198" t="s">
        <v>127</v>
      </c>
      <c r="B147" s="199"/>
      <c r="C147" s="200"/>
      <c r="D147" s="200"/>
      <c r="E147" s="201"/>
      <c r="F147" s="202"/>
      <c r="G147" s="203"/>
      <c r="H147" s="204"/>
      <c r="I147" s="200"/>
    </row>
    <row r="148" spans="1:18" s="90" customFormat="1" ht="22.5" customHeight="1">
      <c r="A148" s="179" t="s">
        <v>143</v>
      </c>
      <c r="B148" s="180">
        <v>19</v>
      </c>
      <c r="C148" s="181" t="s">
        <v>317</v>
      </c>
      <c r="D148" s="181"/>
      <c r="E148" s="180" t="s">
        <v>134</v>
      </c>
      <c r="F148" s="181" t="s">
        <v>312</v>
      </c>
      <c r="G148" s="180" t="s">
        <v>133</v>
      </c>
      <c r="H148" s="182" t="s">
        <v>80</v>
      </c>
      <c r="I148" s="183"/>
      <c r="R148" s="351"/>
    </row>
    <row r="149" spans="1:18" s="98" customFormat="1" ht="14.25" thickBot="1">
      <c r="A149" s="184" t="s">
        <v>6</v>
      </c>
      <c r="B149" s="185"/>
      <c r="C149" s="186" t="s">
        <v>7</v>
      </c>
      <c r="D149" s="187"/>
      <c r="E149" s="186" t="s">
        <v>8</v>
      </c>
      <c r="F149" s="187"/>
      <c r="G149" s="188" t="s">
        <v>148</v>
      </c>
      <c r="H149" s="189" t="s">
        <v>10</v>
      </c>
      <c r="I149" s="190" t="s">
        <v>374</v>
      </c>
      <c r="R149" s="352"/>
    </row>
    <row r="150" spans="1:13" ht="14.25">
      <c r="A150" s="205">
        <v>1</v>
      </c>
      <c r="B150" s="206"/>
      <c r="C150" s="207" t="s">
        <v>17</v>
      </c>
      <c r="D150" s="208"/>
      <c r="E150" s="207" t="s">
        <v>304</v>
      </c>
      <c r="F150" s="209"/>
      <c r="G150" s="335">
        <v>1</v>
      </c>
      <c r="H150" s="338" t="s">
        <v>577</v>
      </c>
      <c r="I150" s="212">
        <v>14</v>
      </c>
      <c r="M150" s="308">
        <f>I150</f>
        <v>14</v>
      </c>
    </row>
    <row r="151" spans="1:13" ht="14.25">
      <c r="A151" s="213">
        <v>2</v>
      </c>
      <c r="B151" s="214"/>
      <c r="C151" s="215" t="s">
        <v>417</v>
      </c>
      <c r="D151" s="216"/>
      <c r="E151" s="215" t="s">
        <v>157</v>
      </c>
      <c r="F151" s="217"/>
      <c r="G151" s="336">
        <v>2</v>
      </c>
      <c r="H151" s="339" t="s">
        <v>578</v>
      </c>
      <c r="I151" s="212">
        <v>12</v>
      </c>
      <c r="M151" s="308">
        <f>I151</f>
        <v>12</v>
      </c>
    </row>
    <row r="152" spans="1:13" ht="15" thickBot="1">
      <c r="A152" s="219">
        <v>3</v>
      </c>
      <c r="B152" s="220"/>
      <c r="C152" s="221" t="s">
        <v>266</v>
      </c>
      <c r="D152" s="222"/>
      <c r="E152" s="221" t="s">
        <v>272</v>
      </c>
      <c r="F152" s="187"/>
      <c r="G152" s="337">
        <v>3</v>
      </c>
      <c r="H152" s="340" t="s">
        <v>579</v>
      </c>
      <c r="I152" s="223">
        <v>10</v>
      </c>
      <c r="M152" s="308">
        <f>I152</f>
        <v>10</v>
      </c>
    </row>
    <row r="153" spans="1:9" ht="14.25" thickBot="1">
      <c r="A153" s="198"/>
      <c r="B153" s="199"/>
      <c r="C153" s="200"/>
      <c r="D153" s="200"/>
      <c r="E153" s="201"/>
      <c r="F153" s="202"/>
      <c r="G153" s="203"/>
      <c r="H153" s="204"/>
      <c r="I153" s="200"/>
    </row>
    <row r="154" spans="1:9" ht="15">
      <c r="A154" s="78" t="s">
        <v>143</v>
      </c>
      <c r="B154" s="149" t="s">
        <v>398</v>
      </c>
      <c r="C154" s="181" t="s">
        <v>399</v>
      </c>
      <c r="D154" s="150"/>
      <c r="E154" s="79" t="s">
        <v>136</v>
      </c>
      <c r="F154" s="80" t="s">
        <v>321</v>
      </c>
      <c r="G154" s="79" t="s">
        <v>4</v>
      </c>
      <c r="H154" s="73" t="s">
        <v>80</v>
      </c>
      <c r="I154" s="166"/>
    </row>
    <row r="155" spans="1:9" ht="14.25" thickBot="1">
      <c r="A155" s="74" t="s">
        <v>6</v>
      </c>
      <c r="B155" s="38"/>
      <c r="C155" s="75" t="s">
        <v>7</v>
      </c>
      <c r="D155" s="65"/>
      <c r="E155" s="75" t="s">
        <v>8</v>
      </c>
      <c r="F155" s="65"/>
      <c r="G155" s="70" t="s">
        <v>148</v>
      </c>
      <c r="H155" s="76" t="s">
        <v>10</v>
      </c>
      <c r="I155" s="167" t="s">
        <v>374</v>
      </c>
    </row>
    <row r="156" spans="1:11" ht="14.25">
      <c r="A156" s="42">
        <v>6</v>
      </c>
      <c r="B156" s="43"/>
      <c r="C156" s="44" t="s">
        <v>413</v>
      </c>
      <c r="D156" s="45"/>
      <c r="E156" s="44" t="s">
        <v>643</v>
      </c>
      <c r="F156" s="66"/>
      <c r="G156" s="322">
        <v>1</v>
      </c>
      <c r="H156" s="325" t="s">
        <v>580</v>
      </c>
      <c r="I156" s="46">
        <v>7</v>
      </c>
      <c r="K156" s="299">
        <f>I156</f>
        <v>7</v>
      </c>
    </row>
    <row r="157" spans="1:11" ht="14.25">
      <c r="A157" s="47">
        <v>1</v>
      </c>
      <c r="B157" s="48"/>
      <c r="C157" s="44" t="s">
        <v>463</v>
      </c>
      <c r="D157" s="50"/>
      <c r="E157" s="49" t="s">
        <v>642</v>
      </c>
      <c r="F157" s="67"/>
      <c r="G157" s="323">
        <v>2</v>
      </c>
      <c r="H157" s="326" t="s">
        <v>581</v>
      </c>
      <c r="I157" s="51">
        <v>6</v>
      </c>
      <c r="K157" s="299">
        <f aca="true" t="shared" si="3" ref="K157:K163">I157</f>
        <v>6</v>
      </c>
    </row>
    <row r="158" spans="1:11" ht="14.25">
      <c r="A158" s="47">
        <v>2</v>
      </c>
      <c r="B158" s="48"/>
      <c r="C158" s="44" t="s">
        <v>430</v>
      </c>
      <c r="D158" s="50"/>
      <c r="E158" s="49" t="s">
        <v>289</v>
      </c>
      <c r="F158" s="67"/>
      <c r="G158" s="323">
        <v>3</v>
      </c>
      <c r="H158" s="326" t="s">
        <v>582</v>
      </c>
      <c r="I158" s="51">
        <v>5</v>
      </c>
      <c r="K158" s="299">
        <f t="shared" si="3"/>
        <v>5</v>
      </c>
    </row>
    <row r="159" spans="1:11" ht="14.25">
      <c r="A159" s="47">
        <v>4</v>
      </c>
      <c r="B159" s="48"/>
      <c r="C159" s="44" t="s">
        <v>431</v>
      </c>
      <c r="D159" s="50"/>
      <c r="E159" s="49" t="s">
        <v>217</v>
      </c>
      <c r="F159" s="67"/>
      <c r="G159" s="323">
        <v>4</v>
      </c>
      <c r="H159" s="326" t="s">
        <v>583</v>
      </c>
      <c r="I159" s="51">
        <v>4</v>
      </c>
      <c r="K159" s="299">
        <f t="shared" si="3"/>
        <v>4</v>
      </c>
    </row>
    <row r="160" spans="1:11" ht="14.25">
      <c r="A160" s="47">
        <v>7</v>
      </c>
      <c r="B160" s="48"/>
      <c r="C160" s="44" t="s">
        <v>464</v>
      </c>
      <c r="D160" s="50"/>
      <c r="E160" s="49" t="s">
        <v>246</v>
      </c>
      <c r="F160" s="67"/>
      <c r="G160" s="323">
        <v>5</v>
      </c>
      <c r="H160" s="326" t="s">
        <v>584</v>
      </c>
      <c r="I160" s="51">
        <v>3</v>
      </c>
      <c r="K160" s="299">
        <f t="shared" si="3"/>
        <v>3</v>
      </c>
    </row>
    <row r="161" spans="1:11" ht="14.25">
      <c r="A161" s="47">
        <v>3</v>
      </c>
      <c r="B161" s="48"/>
      <c r="C161" s="44" t="s">
        <v>413</v>
      </c>
      <c r="D161" s="50"/>
      <c r="E161" s="49" t="s">
        <v>165</v>
      </c>
      <c r="F161" s="67"/>
      <c r="G161" s="323">
        <v>6</v>
      </c>
      <c r="H161" s="326" t="s">
        <v>585</v>
      </c>
      <c r="I161" s="51">
        <v>2</v>
      </c>
      <c r="K161" s="299">
        <f t="shared" si="3"/>
        <v>2</v>
      </c>
    </row>
    <row r="162" spans="1:11" ht="14.25">
      <c r="A162" s="47">
        <v>5</v>
      </c>
      <c r="B162" s="48"/>
      <c r="C162" s="44" t="s">
        <v>431</v>
      </c>
      <c r="D162" s="50"/>
      <c r="E162" s="49" t="s">
        <v>218</v>
      </c>
      <c r="F162" s="67"/>
      <c r="G162" s="323">
        <v>7</v>
      </c>
      <c r="H162" s="326" t="s">
        <v>586</v>
      </c>
      <c r="I162" s="51">
        <v>2</v>
      </c>
      <c r="K162" s="299">
        <f t="shared" si="3"/>
        <v>2</v>
      </c>
    </row>
    <row r="163" spans="1:11" ht="15" thickBot="1">
      <c r="A163" s="52">
        <v>8</v>
      </c>
      <c r="B163" s="53"/>
      <c r="C163" s="39" t="s">
        <v>433</v>
      </c>
      <c r="D163" s="40"/>
      <c r="E163" s="39" t="s">
        <v>195</v>
      </c>
      <c r="F163" s="65"/>
      <c r="G163" s="324">
        <v>8</v>
      </c>
      <c r="H163" s="332" t="s">
        <v>587</v>
      </c>
      <c r="I163" s="41">
        <v>2</v>
      </c>
      <c r="K163" s="299">
        <f t="shared" si="3"/>
        <v>2</v>
      </c>
    </row>
    <row r="164" spans="1:9" ht="14.25" thickBot="1">
      <c r="A164" s="57"/>
      <c r="B164" s="58"/>
      <c r="C164" s="36"/>
      <c r="D164" s="36"/>
      <c r="E164" s="55"/>
      <c r="F164" s="68"/>
      <c r="G164" s="54"/>
      <c r="H164" s="56"/>
      <c r="I164" s="36"/>
    </row>
    <row r="165" spans="1:18" s="82" customFormat="1" ht="22.5" customHeight="1">
      <c r="A165" s="78" t="s">
        <v>143</v>
      </c>
      <c r="B165" s="79">
        <v>21</v>
      </c>
      <c r="C165" s="80" t="s">
        <v>343</v>
      </c>
      <c r="D165" s="80"/>
      <c r="E165" s="79" t="s">
        <v>134</v>
      </c>
      <c r="F165" s="80" t="s">
        <v>337</v>
      </c>
      <c r="G165" s="79" t="s">
        <v>4</v>
      </c>
      <c r="H165" s="73" t="s">
        <v>80</v>
      </c>
      <c r="I165" s="183"/>
      <c r="R165" s="350"/>
    </row>
    <row r="166" spans="1:9" ht="15" thickBot="1">
      <c r="A166" s="114" t="s">
        <v>6</v>
      </c>
      <c r="B166" s="38"/>
      <c r="C166" s="39" t="s">
        <v>7</v>
      </c>
      <c r="D166" s="40"/>
      <c r="E166" s="39" t="s">
        <v>8</v>
      </c>
      <c r="F166" s="65"/>
      <c r="G166" s="70" t="s">
        <v>148</v>
      </c>
      <c r="H166" s="41" t="s">
        <v>10</v>
      </c>
      <c r="I166" s="190" t="s">
        <v>374</v>
      </c>
    </row>
    <row r="167" spans="1:12" ht="14.25">
      <c r="A167" s="42">
        <v>2</v>
      </c>
      <c r="B167" s="43"/>
      <c r="C167" s="44" t="s">
        <v>266</v>
      </c>
      <c r="D167" s="45"/>
      <c r="E167" s="44" t="s">
        <v>273</v>
      </c>
      <c r="F167" s="66"/>
      <c r="G167" s="322">
        <v>1</v>
      </c>
      <c r="H167" s="325" t="s">
        <v>589</v>
      </c>
      <c r="I167" s="46">
        <v>14</v>
      </c>
      <c r="L167" s="303">
        <f>I167</f>
        <v>14</v>
      </c>
    </row>
    <row r="168" spans="1:12" ht="14.25">
      <c r="A168" s="47">
        <v>1</v>
      </c>
      <c r="B168" s="48"/>
      <c r="C168" s="49" t="s">
        <v>413</v>
      </c>
      <c r="D168" s="50"/>
      <c r="E168" s="49" t="s">
        <v>167</v>
      </c>
      <c r="F168" s="67"/>
      <c r="G168" s="323">
        <v>2</v>
      </c>
      <c r="H168" s="326" t="s">
        <v>590</v>
      </c>
      <c r="I168" s="51">
        <v>12</v>
      </c>
      <c r="L168" s="303">
        <f>I168</f>
        <v>12</v>
      </c>
    </row>
    <row r="169" spans="1:12" ht="14.25">
      <c r="A169" s="47">
        <v>3</v>
      </c>
      <c r="B169" s="48"/>
      <c r="C169" s="44" t="s">
        <v>13</v>
      </c>
      <c r="D169" s="50"/>
      <c r="E169" s="49" t="s">
        <v>637</v>
      </c>
      <c r="F169" s="67"/>
      <c r="G169" s="323">
        <v>3</v>
      </c>
      <c r="H169" s="326" t="s">
        <v>591</v>
      </c>
      <c r="I169" s="51">
        <v>10</v>
      </c>
      <c r="L169" s="303">
        <f>I169</f>
        <v>10</v>
      </c>
    </row>
    <row r="170" spans="1:12" ht="15" thickBot="1">
      <c r="A170" s="52">
        <v>4</v>
      </c>
      <c r="B170" s="53"/>
      <c r="C170" s="39" t="s">
        <v>169</v>
      </c>
      <c r="D170" s="40"/>
      <c r="E170" s="39" t="s">
        <v>174</v>
      </c>
      <c r="F170" s="65"/>
      <c r="G170" s="324" t="s">
        <v>462</v>
      </c>
      <c r="H170" s="330" t="s">
        <v>462</v>
      </c>
      <c r="I170" s="41"/>
      <c r="L170" s="303">
        <f>I170</f>
        <v>0</v>
      </c>
    </row>
    <row r="171" spans="1:9" ht="14.25" thickBot="1">
      <c r="A171" s="57"/>
      <c r="B171" s="58"/>
      <c r="C171" s="36"/>
      <c r="D171" s="36"/>
      <c r="E171" s="55"/>
      <c r="F171" s="68"/>
      <c r="G171" s="54"/>
      <c r="H171" s="56"/>
      <c r="I171" s="36"/>
    </row>
    <row r="172" spans="1:18" s="82" customFormat="1" ht="22.5" customHeight="1">
      <c r="A172" s="78" t="s">
        <v>143</v>
      </c>
      <c r="B172" s="79">
        <v>22</v>
      </c>
      <c r="C172" s="80" t="s">
        <v>315</v>
      </c>
      <c r="D172" s="80"/>
      <c r="E172" s="79" t="s">
        <v>138</v>
      </c>
      <c r="F172" s="80" t="s">
        <v>400</v>
      </c>
      <c r="G172" s="79" t="s">
        <v>4</v>
      </c>
      <c r="H172" s="73" t="s">
        <v>80</v>
      </c>
      <c r="I172" s="183"/>
      <c r="R172" s="350"/>
    </row>
    <row r="173" spans="1:9" ht="15" thickBot="1">
      <c r="A173" s="114" t="s">
        <v>6</v>
      </c>
      <c r="B173" s="38"/>
      <c r="C173" s="39" t="s">
        <v>7</v>
      </c>
      <c r="D173" s="40"/>
      <c r="E173" s="39" t="s">
        <v>8</v>
      </c>
      <c r="F173" s="65"/>
      <c r="G173" s="70" t="s">
        <v>148</v>
      </c>
      <c r="H173" s="41" t="s">
        <v>10</v>
      </c>
      <c r="I173" s="190" t="s">
        <v>374</v>
      </c>
    </row>
    <row r="174" spans="1:13" ht="14.25">
      <c r="A174" s="42">
        <v>3</v>
      </c>
      <c r="B174" s="43"/>
      <c r="C174" s="49" t="s">
        <v>17</v>
      </c>
      <c r="D174" s="45"/>
      <c r="E174" s="44" t="s">
        <v>306</v>
      </c>
      <c r="F174" s="66"/>
      <c r="G174" s="322">
        <v>1</v>
      </c>
      <c r="H174" s="325" t="s">
        <v>592</v>
      </c>
      <c r="I174" s="51">
        <v>14</v>
      </c>
      <c r="M174" s="308">
        <f>I174</f>
        <v>14</v>
      </c>
    </row>
    <row r="175" spans="1:13" ht="14.25">
      <c r="A175" s="47">
        <v>4</v>
      </c>
      <c r="B175" s="48"/>
      <c r="C175" s="49" t="s">
        <v>17</v>
      </c>
      <c r="D175" s="50"/>
      <c r="E175" s="49" t="s">
        <v>307</v>
      </c>
      <c r="F175" s="67"/>
      <c r="G175" s="323">
        <v>2</v>
      </c>
      <c r="H175" s="326" t="s">
        <v>593</v>
      </c>
      <c r="I175" s="51">
        <v>12</v>
      </c>
      <c r="M175" s="308">
        <f>I175</f>
        <v>12</v>
      </c>
    </row>
    <row r="176" spans="1:13" ht="14.25">
      <c r="A176" s="47">
        <v>1</v>
      </c>
      <c r="B176" s="48"/>
      <c r="C176" s="49" t="s">
        <v>17</v>
      </c>
      <c r="D176" s="50"/>
      <c r="E176" s="49" t="s">
        <v>308</v>
      </c>
      <c r="F176" s="67"/>
      <c r="G176" s="323">
        <v>3</v>
      </c>
      <c r="H176" s="326" t="s">
        <v>594</v>
      </c>
      <c r="I176" s="51">
        <v>10</v>
      </c>
      <c r="M176" s="308">
        <f>I176</f>
        <v>10</v>
      </c>
    </row>
    <row r="177" spans="1:13" ht="15" thickBot="1">
      <c r="A177" s="52">
        <v>2</v>
      </c>
      <c r="B177" s="53"/>
      <c r="C177" s="39" t="s">
        <v>66</v>
      </c>
      <c r="D177" s="40"/>
      <c r="E177" s="39" t="s">
        <v>638</v>
      </c>
      <c r="F177" s="65"/>
      <c r="G177" s="324">
        <v>4</v>
      </c>
      <c r="H177" s="331" t="s">
        <v>595</v>
      </c>
      <c r="I177" s="41">
        <v>8</v>
      </c>
      <c r="M177" s="308">
        <f>I177</f>
        <v>8</v>
      </c>
    </row>
    <row r="178" spans="2:9" ht="14.25" thickBot="1">
      <c r="B178" s="37"/>
      <c r="E178" s="37"/>
      <c r="F178" s="37"/>
      <c r="G178" s="37"/>
      <c r="H178" s="37"/>
      <c r="I178" s="37"/>
    </row>
    <row r="179" spans="1:9" ht="15">
      <c r="A179" s="78" t="s">
        <v>143</v>
      </c>
      <c r="B179" s="262" t="s">
        <v>401</v>
      </c>
      <c r="C179" s="181" t="s">
        <v>402</v>
      </c>
      <c r="D179" s="264"/>
      <c r="E179" s="79" t="s">
        <v>136</v>
      </c>
      <c r="F179" s="80" t="s">
        <v>321</v>
      </c>
      <c r="G179" s="79" t="s">
        <v>133</v>
      </c>
      <c r="H179" s="73" t="s">
        <v>80</v>
      </c>
      <c r="I179" s="183"/>
    </row>
    <row r="180" spans="1:9" ht="14.25" thickBot="1">
      <c r="A180" s="74" t="s">
        <v>6</v>
      </c>
      <c r="B180" s="38"/>
      <c r="C180" s="75" t="s">
        <v>7</v>
      </c>
      <c r="D180" s="65"/>
      <c r="E180" s="75" t="s">
        <v>8</v>
      </c>
      <c r="F180" s="65"/>
      <c r="G180" s="70" t="s">
        <v>148</v>
      </c>
      <c r="H180" s="76" t="s">
        <v>10</v>
      </c>
      <c r="I180" s="190" t="s">
        <v>374</v>
      </c>
    </row>
    <row r="181" spans="1:11" ht="14.25">
      <c r="A181" s="42">
        <v>1</v>
      </c>
      <c r="B181" s="43"/>
      <c r="C181" s="44" t="s">
        <v>13</v>
      </c>
      <c r="D181" s="45"/>
      <c r="E181" s="44" t="s">
        <v>506</v>
      </c>
      <c r="F181" s="66"/>
      <c r="G181" s="322">
        <v>1</v>
      </c>
      <c r="H181" s="325" t="s">
        <v>597</v>
      </c>
      <c r="I181" s="46">
        <v>7</v>
      </c>
      <c r="K181" s="299">
        <f aca="true" t="shared" si="4" ref="K181:K188">I181</f>
        <v>7</v>
      </c>
    </row>
    <row r="182" spans="1:11" ht="14.25">
      <c r="A182" s="47">
        <v>7</v>
      </c>
      <c r="B182" s="48"/>
      <c r="C182" s="44" t="s">
        <v>13</v>
      </c>
      <c r="D182" s="50"/>
      <c r="E182" s="49" t="s">
        <v>510</v>
      </c>
      <c r="F182" s="67"/>
      <c r="G182" s="323">
        <v>2</v>
      </c>
      <c r="H182" s="326" t="s">
        <v>598</v>
      </c>
      <c r="I182" s="51">
        <v>6</v>
      </c>
      <c r="K182" s="299">
        <f t="shared" si="4"/>
        <v>6</v>
      </c>
    </row>
    <row r="183" spans="1:11" ht="14.25">
      <c r="A183" s="47">
        <v>2</v>
      </c>
      <c r="B183" s="48"/>
      <c r="C183" s="44" t="s">
        <v>13</v>
      </c>
      <c r="D183" s="50"/>
      <c r="E183" s="49" t="s">
        <v>512</v>
      </c>
      <c r="F183" s="67"/>
      <c r="G183" s="323">
        <v>3</v>
      </c>
      <c r="H183" s="326" t="s">
        <v>599</v>
      </c>
      <c r="I183" s="51">
        <v>5</v>
      </c>
      <c r="K183" s="299">
        <f t="shared" si="4"/>
        <v>5</v>
      </c>
    </row>
    <row r="184" spans="1:11" ht="14.25">
      <c r="A184" s="47">
        <v>8</v>
      </c>
      <c r="B184" s="48"/>
      <c r="C184" s="49" t="s">
        <v>17</v>
      </c>
      <c r="D184" s="50"/>
      <c r="E184" s="49" t="s">
        <v>513</v>
      </c>
      <c r="F184" s="67"/>
      <c r="G184" s="323">
        <v>4</v>
      </c>
      <c r="H184" s="326" t="s">
        <v>600</v>
      </c>
      <c r="I184" s="51">
        <v>4</v>
      </c>
      <c r="K184" s="299">
        <f t="shared" si="4"/>
        <v>4</v>
      </c>
    </row>
    <row r="185" spans="1:11" ht="14.25">
      <c r="A185" s="47">
        <v>3</v>
      </c>
      <c r="B185" s="48"/>
      <c r="C185" s="44" t="s">
        <v>417</v>
      </c>
      <c r="D185" s="50"/>
      <c r="E185" s="49" t="s">
        <v>507</v>
      </c>
      <c r="F185" s="67"/>
      <c r="G185" s="323">
        <v>5</v>
      </c>
      <c r="H185" s="326" t="s">
        <v>601</v>
      </c>
      <c r="I185" s="51">
        <v>3</v>
      </c>
      <c r="K185" s="299">
        <f t="shared" si="4"/>
        <v>3</v>
      </c>
    </row>
    <row r="186" spans="1:11" ht="14.25">
      <c r="A186" s="47">
        <v>4</v>
      </c>
      <c r="B186" s="48"/>
      <c r="C186" s="44" t="s">
        <v>13</v>
      </c>
      <c r="D186" s="50"/>
      <c r="E186" s="49" t="s">
        <v>509</v>
      </c>
      <c r="F186" s="67"/>
      <c r="G186" s="323">
        <v>6</v>
      </c>
      <c r="H186" s="326" t="s">
        <v>602</v>
      </c>
      <c r="I186" s="46">
        <v>2</v>
      </c>
      <c r="K186" s="299">
        <f t="shared" si="4"/>
        <v>2</v>
      </c>
    </row>
    <row r="187" spans="1:11" ht="14.25">
      <c r="A187" s="225">
        <v>5</v>
      </c>
      <c r="B187" s="226"/>
      <c r="C187" s="44" t="s">
        <v>13</v>
      </c>
      <c r="D187" s="50"/>
      <c r="E187" s="49" t="s">
        <v>511</v>
      </c>
      <c r="F187" s="67"/>
      <c r="G187" s="341">
        <v>7</v>
      </c>
      <c r="H187" s="342" t="s">
        <v>603</v>
      </c>
      <c r="I187" s="233">
        <v>2</v>
      </c>
      <c r="K187" s="299">
        <f t="shared" si="4"/>
        <v>2</v>
      </c>
    </row>
    <row r="188" spans="1:11" ht="15" thickBot="1">
      <c r="A188" s="52">
        <v>6</v>
      </c>
      <c r="B188" s="53"/>
      <c r="C188" s="44" t="s">
        <v>13</v>
      </c>
      <c r="D188" s="50"/>
      <c r="E188" s="49" t="s">
        <v>508</v>
      </c>
      <c r="F188" s="67"/>
      <c r="G188" s="324">
        <v>8</v>
      </c>
      <c r="H188" s="332" t="s">
        <v>604</v>
      </c>
      <c r="I188" s="41">
        <v>2</v>
      </c>
      <c r="K188" s="299">
        <f t="shared" si="4"/>
        <v>2</v>
      </c>
    </row>
    <row r="189" spans="1:9" ht="14.25" thickBot="1">
      <c r="A189" s="57"/>
      <c r="B189" s="58"/>
      <c r="C189" s="36"/>
      <c r="D189" s="36"/>
      <c r="E189" s="55"/>
      <c r="F189" s="68"/>
      <c r="G189" s="54"/>
      <c r="H189" s="56"/>
      <c r="I189" s="36"/>
    </row>
    <row r="190" spans="1:18" s="90" customFormat="1" ht="22.5" customHeight="1">
      <c r="A190" s="179" t="s">
        <v>143</v>
      </c>
      <c r="B190" s="180">
        <v>24</v>
      </c>
      <c r="C190" s="181" t="s">
        <v>369</v>
      </c>
      <c r="D190" s="181"/>
      <c r="E190" s="180">
        <v>720</v>
      </c>
      <c r="F190" s="181" t="s">
        <v>370</v>
      </c>
      <c r="G190" s="180" t="s">
        <v>133</v>
      </c>
      <c r="H190" s="182" t="s">
        <v>37</v>
      </c>
      <c r="I190" s="183"/>
      <c r="J190" s="89"/>
      <c r="R190" s="351"/>
    </row>
    <row r="191" spans="1:18" s="98" customFormat="1" ht="14.25" thickBot="1">
      <c r="A191" s="184" t="s">
        <v>6</v>
      </c>
      <c r="B191" s="185"/>
      <c r="C191" s="186" t="s">
        <v>7</v>
      </c>
      <c r="D191" s="187"/>
      <c r="E191" s="186" t="s">
        <v>8</v>
      </c>
      <c r="F191" s="187"/>
      <c r="G191" s="188" t="s">
        <v>148</v>
      </c>
      <c r="H191" s="189" t="s">
        <v>10</v>
      </c>
      <c r="I191" s="190" t="s">
        <v>374</v>
      </c>
      <c r="J191" s="97"/>
      <c r="R191" s="352"/>
    </row>
    <row r="192" spans="1:10" ht="14.25">
      <c r="A192" s="47">
        <v>6</v>
      </c>
      <c r="B192" s="48"/>
      <c r="C192" s="44" t="s">
        <v>266</v>
      </c>
      <c r="D192" s="50"/>
      <c r="E192" s="49" t="s">
        <v>275</v>
      </c>
      <c r="F192" s="67"/>
      <c r="G192" s="323">
        <v>1</v>
      </c>
      <c r="H192" s="326" t="s">
        <v>605</v>
      </c>
      <c r="I192" s="51">
        <v>7</v>
      </c>
      <c r="J192" s="286">
        <f aca="true" t="shared" si="5" ref="J192:J197">I192</f>
        <v>7</v>
      </c>
    </row>
    <row r="193" spans="1:10" ht="14.25">
      <c r="A193" s="47">
        <v>3</v>
      </c>
      <c r="B193" s="48"/>
      <c r="C193" s="49" t="s">
        <v>266</v>
      </c>
      <c r="D193" s="50"/>
      <c r="E193" s="49" t="s">
        <v>274</v>
      </c>
      <c r="F193" s="67"/>
      <c r="G193" s="323">
        <v>2</v>
      </c>
      <c r="H193" s="326" t="s">
        <v>606</v>
      </c>
      <c r="I193" s="51">
        <v>6</v>
      </c>
      <c r="J193" s="286">
        <f t="shared" si="5"/>
        <v>6</v>
      </c>
    </row>
    <row r="194" spans="1:10" ht="14.25">
      <c r="A194" s="47">
        <v>2</v>
      </c>
      <c r="B194" s="48"/>
      <c r="C194" s="49" t="s">
        <v>203</v>
      </c>
      <c r="D194" s="50"/>
      <c r="E194" s="49" t="s">
        <v>204</v>
      </c>
      <c r="F194" s="67"/>
      <c r="G194" s="323">
        <v>3</v>
      </c>
      <c r="H194" s="326" t="s">
        <v>607</v>
      </c>
      <c r="I194" s="51">
        <v>5</v>
      </c>
      <c r="J194" s="286">
        <f t="shared" si="5"/>
        <v>5</v>
      </c>
    </row>
    <row r="195" spans="1:10" ht="14.25">
      <c r="A195" s="47">
        <v>4</v>
      </c>
      <c r="B195" s="48"/>
      <c r="C195" s="49" t="s">
        <v>181</v>
      </c>
      <c r="D195" s="50"/>
      <c r="E195" s="49" t="s">
        <v>191</v>
      </c>
      <c r="F195" s="67"/>
      <c r="G195" s="323">
        <v>4</v>
      </c>
      <c r="H195" s="326" t="s">
        <v>608</v>
      </c>
      <c r="I195" s="51">
        <v>4</v>
      </c>
      <c r="J195" s="286">
        <f t="shared" si="5"/>
        <v>4</v>
      </c>
    </row>
    <row r="196" spans="1:10" ht="14.25">
      <c r="A196" s="47">
        <v>1</v>
      </c>
      <c r="B196" s="48"/>
      <c r="C196" s="49" t="s">
        <v>266</v>
      </c>
      <c r="D196" s="50"/>
      <c r="E196" s="49" t="s">
        <v>276</v>
      </c>
      <c r="F196" s="67"/>
      <c r="G196" s="323">
        <v>5</v>
      </c>
      <c r="H196" s="328" t="s">
        <v>609</v>
      </c>
      <c r="I196" s="51">
        <v>3</v>
      </c>
      <c r="J196" s="286">
        <f t="shared" si="5"/>
        <v>3</v>
      </c>
    </row>
    <row r="197" spans="1:10" ht="15" thickBot="1">
      <c r="A197" s="52">
        <v>5</v>
      </c>
      <c r="B197" s="53"/>
      <c r="C197" s="39" t="s">
        <v>17</v>
      </c>
      <c r="D197" s="40"/>
      <c r="E197" s="39" t="s">
        <v>242</v>
      </c>
      <c r="F197" s="65"/>
      <c r="G197" s="324" t="s">
        <v>462</v>
      </c>
      <c r="H197" s="330" t="s">
        <v>462</v>
      </c>
      <c r="I197" s="197"/>
      <c r="J197" s="286">
        <f t="shared" si="5"/>
        <v>0</v>
      </c>
    </row>
    <row r="198" spans="1:9" ht="14.25" thickBot="1">
      <c r="A198" s="57"/>
      <c r="B198" s="58"/>
      <c r="C198" s="36"/>
      <c r="D198" s="36"/>
      <c r="E198" s="55"/>
      <c r="F198" s="68"/>
      <c r="G198" s="54"/>
      <c r="H198" s="56"/>
      <c r="I198" s="36"/>
    </row>
    <row r="199" spans="1:18" s="82" customFormat="1" ht="22.5" customHeight="1">
      <c r="A199" s="78" t="s">
        <v>143</v>
      </c>
      <c r="B199" s="79">
        <v>25</v>
      </c>
      <c r="C199" s="80" t="s">
        <v>367</v>
      </c>
      <c r="D199" s="80"/>
      <c r="E199" s="79" t="s">
        <v>135</v>
      </c>
      <c r="F199" s="80" t="s">
        <v>357</v>
      </c>
      <c r="G199" s="79" t="s">
        <v>4</v>
      </c>
      <c r="H199" s="73" t="s">
        <v>37</v>
      </c>
      <c r="I199" s="183"/>
      <c r="J199" s="81"/>
      <c r="R199" s="350"/>
    </row>
    <row r="200" spans="1:18" s="69" customFormat="1" ht="14.25" thickBot="1">
      <c r="A200" s="74" t="s">
        <v>6</v>
      </c>
      <c r="B200" s="38"/>
      <c r="C200" s="75" t="s">
        <v>7</v>
      </c>
      <c r="D200" s="65"/>
      <c r="E200" s="75" t="s">
        <v>8</v>
      </c>
      <c r="F200" s="65"/>
      <c r="G200" s="70" t="s">
        <v>148</v>
      </c>
      <c r="H200" s="76" t="s">
        <v>10</v>
      </c>
      <c r="I200" s="190" t="s">
        <v>374</v>
      </c>
      <c r="J200" s="68"/>
      <c r="R200" s="62"/>
    </row>
    <row r="201" spans="1:10" ht="14.25">
      <c r="A201" s="42">
        <v>3</v>
      </c>
      <c r="B201" s="43"/>
      <c r="C201" s="44" t="s">
        <v>17</v>
      </c>
      <c r="D201" s="45"/>
      <c r="E201" s="142" t="s">
        <v>366</v>
      </c>
      <c r="F201" s="66"/>
      <c r="G201" s="322">
        <v>1</v>
      </c>
      <c r="H201" s="325" t="s">
        <v>420</v>
      </c>
      <c r="I201" s="51">
        <v>28</v>
      </c>
      <c r="J201" s="286">
        <f>I201</f>
        <v>28</v>
      </c>
    </row>
    <row r="202" spans="1:10" ht="14.25">
      <c r="A202" s="47">
        <v>1</v>
      </c>
      <c r="B202" s="48"/>
      <c r="C202" s="44" t="s">
        <v>266</v>
      </c>
      <c r="D202" s="50"/>
      <c r="E202" s="143" t="s">
        <v>278</v>
      </c>
      <c r="F202" s="67"/>
      <c r="G202" s="323">
        <v>2</v>
      </c>
      <c r="H202" s="326" t="s">
        <v>421</v>
      </c>
      <c r="I202" s="51">
        <v>24</v>
      </c>
      <c r="J202" s="286">
        <f>I202</f>
        <v>24</v>
      </c>
    </row>
    <row r="203" spans="1:10" ht="15" thickBot="1">
      <c r="A203" s="52">
        <v>2</v>
      </c>
      <c r="B203" s="53"/>
      <c r="C203" s="39" t="s">
        <v>266</v>
      </c>
      <c r="D203" s="40"/>
      <c r="E203" s="144" t="s">
        <v>277</v>
      </c>
      <c r="F203" s="65"/>
      <c r="G203" s="324" t="s">
        <v>462</v>
      </c>
      <c r="H203" s="330" t="s">
        <v>462</v>
      </c>
      <c r="I203" s="41">
        <v>0</v>
      </c>
      <c r="J203" s="286">
        <f>I203</f>
        <v>0</v>
      </c>
    </row>
    <row r="204" spans="1:9" ht="14.25" thickBot="1">
      <c r="A204" s="57"/>
      <c r="B204" s="58"/>
      <c r="C204" s="36"/>
      <c r="D204" s="36"/>
      <c r="E204" s="55"/>
      <c r="F204" s="68"/>
      <c r="G204" s="54"/>
      <c r="H204" s="56"/>
      <c r="I204" s="36"/>
    </row>
    <row r="205" spans="1:18" s="90" customFormat="1" ht="22.5" customHeight="1">
      <c r="A205" s="179" t="s">
        <v>143</v>
      </c>
      <c r="B205" s="180">
        <v>26</v>
      </c>
      <c r="C205" s="181" t="s">
        <v>344</v>
      </c>
      <c r="D205" s="181"/>
      <c r="E205" s="180" t="s">
        <v>134</v>
      </c>
      <c r="F205" s="181" t="s">
        <v>337</v>
      </c>
      <c r="G205" s="180" t="s">
        <v>133</v>
      </c>
      <c r="H205" s="182" t="s">
        <v>80</v>
      </c>
      <c r="I205" s="183"/>
      <c r="R205" s="351"/>
    </row>
    <row r="206" spans="1:18" s="98" customFormat="1" ht="14.25" thickBot="1">
      <c r="A206" s="184" t="s">
        <v>6</v>
      </c>
      <c r="B206" s="185"/>
      <c r="C206" s="186" t="s">
        <v>127</v>
      </c>
      <c r="D206" s="187"/>
      <c r="E206" s="186" t="s">
        <v>8</v>
      </c>
      <c r="F206" s="187"/>
      <c r="G206" s="188" t="s">
        <v>148</v>
      </c>
      <c r="H206" s="189" t="s">
        <v>10</v>
      </c>
      <c r="I206" s="190" t="s">
        <v>374</v>
      </c>
      <c r="R206" s="352"/>
    </row>
    <row r="207" spans="1:12" ht="14.25">
      <c r="A207" s="42">
        <v>3</v>
      </c>
      <c r="B207" s="43"/>
      <c r="C207" s="44" t="s">
        <v>266</v>
      </c>
      <c r="D207" s="45"/>
      <c r="E207" s="44" t="s">
        <v>279</v>
      </c>
      <c r="F207" s="66"/>
      <c r="G207" s="322">
        <v>1</v>
      </c>
      <c r="H207" s="325" t="s">
        <v>423</v>
      </c>
      <c r="I207" s="51">
        <v>14</v>
      </c>
      <c r="L207" s="303">
        <f>I207</f>
        <v>14</v>
      </c>
    </row>
    <row r="208" spans="1:12" ht="14.25">
      <c r="A208" s="47">
        <v>2</v>
      </c>
      <c r="B208" s="48"/>
      <c r="C208" s="49" t="s">
        <v>266</v>
      </c>
      <c r="D208" s="50"/>
      <c r="E208" s="49" t="s">
        <v>272</v>
      </c>
      <c r="F208" s="67"/>
      <c r="G208" s="323">
        <v>2</v>
      </c>
      <c r="H208" s="326" t="s">
        <v>424</v>
      </c>
      <c r="I208" s="51">
        <v>12</v>
      </c>
      <c r="L208" s="303">
        <f>I208</f>
        <v>12</v>
      </c>
    </row>
    <row r="209" spans="1:12" ht="15" thickBot="1">
      <c r="A209" s="52">
        <v>1</v>
      </c>
      <c r="B209" s="53"/>
      <c r="C209" s="39" t="s">
        <v>17</v>
      </c>
      <c r="D209" s="40"/>
      <c r="E209" s="39" t="s">
        <v>345</v>
      </c>
      <c r="F209" s="65"/>
      <c r="G209" s="324" t="s">
        <v>422</v>
      </c>
      <c r="H209" s="330" t="s">
        <v>425</v>
      </c>
      <c r="I209" s="41">
        <v>0</v>
      </c>
      <c r="L209" s="303">
        <f>I209</f>
        <v>0</v>
      </c>
    </row>
    <row r="210" spans="1:9" ht="14.25" thickBot="1">
      <c r="A210" s="57"/>
      <c r="B210" s="58"/>
      <c r="C210" s="36"/>
      <c r="D210" s="36"/>
      <c r="E210" s="55"/>
      <c r="F210" s="68"/>
      <c r="G210" s="54"/>
      <c r="H210" s="56"/>
      <c r="I210" s="36"/>
    </row>
    <row r="211" spans="1:18" s="82" customFormat="1" ht="22.5" customHeight="1">
      <c r="A211" s="78" t="s">
        <v>143</v>
      </c>
      <c r="B211" s="266" t="s">
        <v>403</v>
      </c>
      <c r="C211" s="181" t="s">
        <v>404</v>
      </c>
      <c r="D211" s="267"/>
      <c r="E211" s="79" t="s">
        <v>138</v>
      </c>
      <c r="F211" s="80" t="s">
        <v>321</v>
      </c>
      <c r="G211" s="79" t="s">
        <v>4</v>
      </c>
      <c r="H211" s="73" t="s">
        <v>80</v>
      </c>
      <c r="I211" s="183"/>
      <c r="R211" s="350"/>
    </row>
    <row r="212" spans="1:18" s="69" customFormat="1" ht="14.25" thickBot="1">
      <c r="A212" s="74" t="s">
        <v>6</v>
      </c>
      <c r="B212" s="38"/>
      <c r="C212" s="75" t="s">
        <v>7</v>
      </c>
      <c r="D212" s="65"/>
      <c r="E212" s="75" t="s">
        <v>8</v>
      </c>
      <c r="F212" s="65"/>
      <c r="G212" s="70" t="s">
        <v>148</v>
      </c>
      <c r="H212" s="76" t="s">
        <v>10</v>
      </c>
      <c r="I212" s="190" t="s">
        <v>374</v>
      </c>
      <c r="R212" s="62"/>
    </row>
    <row r="213" spans="1:11" ht="14.25">
      <c r="A213" s="42">
        <v>2</v>
      </c>
      <c r="B213" s="43"/>
      <c r="C213" s="44" t="s">
        <v>17</v>
      </c>
      <c r="D213" s="45"/>
      <c r="E213" s="44" t="s">
        <v>294</v>
      </c>
      <c r="F213" s="66"/>
      <c r="G213" s="323">
        <v>1</v>
      </c>
      <c r="H213" s="326" t="s">
        <v>427</v>
      </c>
      <c r="I213" s="51">
        <v>14</v>
      </c>
      <c r="K213" s="299">
        <f>I213</f>
        <v>14</v>
      </c>
    </row>
    <row r="214" spans="1:11" ht="15" thickBot="1">
      <c r="A214" s="52">
        <v>1</v>
      </c>
      <c r="B214" s="53"/>
      <c r="C214" s="39" t="s">
        <v>293</v>
      </c>
      <c r="D214" s="40"/>
      <c r="E214" s="39" t="s">
        <v>197</v>
      </c>
      <c r="F214" s="65"/>
      <c r="G214" s="324">
        <v>2</v>
      </c>
      <c r="H214" s="332" t="s">
        <v>426</v>
      </c>
      <c r="I214" s="41">
        <v>12</v>
      </c>
      <c r="K214" s="299">
        <f>I214</f>
        <v>12</v>
      </c>
    </row>
    <row r="215" spans="2:9" ht="14.25" thickBot="1">
      <c r="B215" s="37"/>
      <c r="E215" s="37"/>
      <c r="F215" s="37"/>
      <c r="G215" s="37"/>
      <c r="H215" s="37"/>
      <c r="I215" s="37"/>
    </row>
    <row r="216" spans="1:9" ht="20.25" customHeight="1">
      <c r="A216" s="234" t="s">
        <v>143</v>
      </c>
      <c r="B216" s="161">
        <v>28</v>
      </c>
      <c r="C216" s="245" t="s">
        <v>405</v>
      </c>
      <c r="D216" s="148"/>
      <c r="E216" s="161" t="s">
        <v>136</v>
      </c>
      <c r="F216" s="235" t="s">
        <v>337</v>
      </c>
      <c r="G216" s="161" t="s">
        <v>4</v>
      </c>
      <c r="H216" s="236" t="s">
        <v>80</v>
      </c>
      <c r="I216" s="183"/>
    </row>
    <row r="217" spans="1:18" s="69" customFormat="1" ht="14.25" thickBot="1">
      <c r="A217" s="74" t="s">
        <v>6</v>
      </c>
      <c r="B217" s="38"/>
      <c r="C217" s="75" t="s">
        <v>7</v>
      </c>
      <c r="D217" s="65"/>
      <c r="E217" s="75" t="s">
        <v>8</v>
      </c>
      <c r="F217" s="65"/>
      <c r="G217" s="70" t="s">
        <v>148</v>
      </c>
      <c r="H217" s="76" t="s">
        <v>10</v>
      </c>
      <c r="I217" s="190" t="s">
        <v>374</v>
      </c>
      <c r="R217" s="62"/>
    </row>
    <row r="218" spans="1:12" ht="14.25">
      <c r="A218" s="47">
        <v>5</v>
      </c>
      <c r="B218" s="48"/>
      <c r="C218" s="44" t="s">
        <v>428</v>
      </c>
      <c r="D218" s="50"/>
      <c r="E218" s="49" t="s">
        <v>280</v>
      </c>
      <c r="F218" s="67"/>
      <c r="G218" s="323">
        <v>1</v>
      </c>
      <c r="H218" s="328" t="s">
        <v>436</v>
      </c>
      <c r="I218" s="46">
        <v>7</v>
      </c>
      <c r="L218" s="303">
        <f aca="true" t="shared" si="6" ref="L218:L225">I218</f>
        <v>7</v>
      </c>
    </row>
    <row r="219" spans="1:12" ht="14.25">
      <c r="A219" s="47">
        <v>3</v>
      </c>
      <c r="B219" s="48"/>
      <c r="C219" s="44" t="s">
        <v>429</v>
      </c>
      <c r="D219" s="50"/>
      <c r="E219" s="49" t="s">
        <v>332</v>
      </c>
      <c r="F219" s="67"/>
      <c r="G219" s="323">
        <v>2</v>
      </c>
      <c r="H219" s="326" t="s">
        <v>435</v>
      </c>
      <c r="I219" s="51">
        <v>6</v>
      </c>
      <c r="L219" s="303">
        <f t="shared" si="6"/>
        <v>6</v>
      </c>
    </row>
    <row r="220" spans="1:12" ht="14.25">
      <c r="A220" s="47">
        <v>2</v>
      </c>
      <c r="B220" s="48"/>
      <c r="C220" s="44" t="s">
        <v>430</v>
      </c>
      <c r="D220" s="50"/>
      <c r="E220" s="49" t="s">
        <v>180</v>
      </c>
      <c r="F220" s="67"/>
      <c r="G220" s="323">
        <v>3</v>
      </c>
      <c r="H220" s="326" t="s">
        <v>437</v>
      </c>
      <c r="I220" s="51">
        <v>5</v>
      </c>
      <c r="L220" s="303">
        <f t="shared" si="6"/>
        <v>5</v>
      </c>
    </row>
    <row r="221" spans="1:12" ht="14.25">
      <c r="A221" s="47">
        <v>4</v>
      </c>
      <c r="B221" s="48"/>
      <c r="C221" s="44" t="s">
        <v>431</v>
      </c>
      <c r="D221" s="50"/>
      <c r="E221" s="49" t="s">
        <v>474</v>
      </c>
      <c r="F221" s="67"/>
      <c r="G221" s="323">
        <v>4</v>
      </c>
      <c r="H221" s="326" t="s">
        <v>438</v>
      </c>
      <c r="I221" s="51">
        <v>4</v>
      </c>
      <c r="L221" s="303">
        <f t="shared" si="6"/>
        <v>4</v>
      </c>
    </row>
    <row r="222" spans="1:12" ht="14.25">
      <c r="A222" s="47">
        <v>7</v>
      </c>
      <c r="B222" s="48"/>
      <c r="C222" s="44" t="s">
        <v>432</v>
      </c>
      <c r="D222" s="50"/>
      <c r="E222" s="49" t="s">
        <v>166</v>
      </c>
      <c r="F222" s="67"/>
      <c r="G222" s="323">
        <v>5</v>
      </c>
      <c r="H222" s="326" t="s">
        <v>439</v>
      </c>
      <c r="I222" s="51">
        <v>3</v>
      </c>
      <c r="L222" s="303">
        <f t="shared" si="6"/>
        <v>3</v>
      </c>
    </row>
    <row r="223" spans="1:12" ht="14.25">
      <c r="A223" s="47">
        <v>6</v>
      </c>
      <c r="B223" s="48"/>
      <c r="C223" s="44" t="s">
        <v>433</v>
      </c>
      <c r="D223" s="50"/>
      <c r="E223" s="49" t="s">
        <v>199</v>
      </c>
      <c r="F223" s="67"/>
      <c r="G223" s="323">
        <v>6</v>
      </c>
      <c r="H223" s="326" t="s">
        <v>440</v>
      </c>
      <c r="I223" s="51">
        <v>2</v>
      </c>
      <c r="L223" s="303">
        <f t="shared" si="6"/>
        <v>2</v>
      </c>
    </row>
    <row r="224" spans="1:12" ht="14.25">
      <c r="A224" s="47">
        <v>1</v>
      </c>
      <c r="B224" s="48"/>
      <c r="C224" s="44" t="s">
        <v>434</v>
      </c>
      <c r="D224" s="50"/>
      <c r="E224" s="49" t="s">
        <v>193</v>
      </c>
      <c r="F224" s="67"/>
      <c r="G224" s="323">
        <v>7</v>
      </c>
      <c r="H224" s="326" t="s">
        <v>441</v>
      </c>
      <c r="I224" s="51">
        <v>2</v>
      </c>
      <c r="L224" s="303">
        <f t="shared" si="6"/>
        <v>2</v>
      </c>
    </row>
    <row r="225" spans="1:12" ht="15" thickBot="1">
      <c r="A225" s="52">
        <v>0</v>
      </c>
      <c r="B225" s="53"/>
      <c r="C225" s="39" t="s">
        <v>127</v>
      </c>
      <c r="D225" s="40"/>
      <c r="E225" s="39" t="s">
        <v>127</v>
      </c>
      <c r="F225" s="65"/>
      <c r="G225" s="70"/>
      <c r="H225" s="41"/>
      <c r="I225" s="41"/>
      <c r="L225" s="303">
        <f t="shared" si="6"/>
        <v>0</v>
      </c>
    </row>
    <row r="226" spans="1:9" ht="14.25" thickBot="1">
      <c r="A226" s="57"/>
      <c r="B226" s="58"/>
      <c r="C226" s="36"/>
      <c r="D226" s="36"/>
      <c r="E226" s="55"/>
      <c r="F226" s="68"/>
      <c r="G226" s="54"/>
      <c r="H226" s="56"/>
      <c r="I226" s="36"/>
    </row>
    <row r="227" spans="1:18" s="82" customFormat="1" ht="22.5" customHeight="1">
      <c r="A227" s="78" t="s">
        <v>143</v>
      </c>
      <c r="B227" s="79">
        <v>29</v>
      </c>
      <c r="C227" s="80" t="s">
        <v>316</v>
      </c>
      <c r="D227" s="80"/>
      <c r="E227" s="79" t="s">
        <v>134</v>
      </c>
      <c r="F227" s="80" t="s">
        <v>400</v>
      </c>
      <c r="G227" s="79" t="s">
        <v>4</v>
      </c>
      <c r="H227" s="73" t="s">
        <v>80</v>
      </c>
      <c r="I227" s="183"/>
      <c r="R227" s="350"/>
    </row>
    <row r="228" spans="1:9" ht="15" thickBot="1">
      <c r="A228" s="114" t="s">
        <v>6</v>
      </c>
      <c r="B228" s="38"/>
      <c r="C228" s="39" t="s">
        <v>7</v>
      </c>
      <c r="D228" s="40"/>
      <c r="E228" s="39" t="s">
        <v>8</v>
      </c>
      <c r="F228" s="65"/>
      <c r="G228" s="70" t="s">
        <v>148</v>
      </c>
      <c r="H228" s="41" t="s">
        <v>10</v>
      </c>
      <c r="I228" s="190" t="s">
        <v>374</v>
      </c>
    </row>
    <row r="229" spans="1:13" ht="14.25">
      <c r="A229" s="42">
        <v>1</v>
      </c>
      <c r="B229" s="43"/>
      <c r="C229" s="44" t="s">
        <v>17</v>
      </c>
      <c r="D229" s="45"/>
      <c r="E229" s="44" t="s">
        <v>300</v>
      </c>
      <c r="F229" s="66"/>
      <c r="G229" s="323">
        <v>1</v>
      </c>
      <c r="H229" s="328" t="s">
        <v>442</v>
      </c>
      <c r="I229" s="51">
        <v>14</v>
      </c>
      <c r="M229" s="308">
        <f aca="true" t="shared" si="7" ref="M229:M234">I229</f>
        <v>14</v>
      </c>
    </row>
    <row r="230" spans="1:13" ht="14.25">
      <c r="A230" s="47">
        <v>3</v>
      </c>
      <c r="B230" s="48"/>
      <c r="C230" s="49" t="s">
        <v>17</v>
      </c>
      <c r="D230" s="50"/>
      <c r="E230" s="49" t="s">
        <v>461</v>
      </c>
      <c r="F230" s="67"/>
      <c r="G230" s="323">
        <v>2</v>
      </c>
      <c r="H230" s="326" t="s">
        <v>443</v>
      </c>
      <c r="I230" s="51">
        <v>12</v>
      </c>
      <c r="M230" s="308">
        <f t="shared" si="7"/>
        <v>12</v>
      </c>
    </row>
    <row r="231" spans="1:13" ht="14.25">
      <c r="A231" s="47">
        <v>4</v>
      </c>
      <c r="B231" s="48"/>
      <c r="C231" s="49" t="s">
        <v>13</v>
      </c>
      <c r="D231" s="50"/>
      <c r="E231" s="49" t="s">
        <v>226</v>
      </c>
      <c r="F231" s="67"/>
      <c r="G231" s="323">
        <v>3</v>
      </c>
      <c r="H231" s="326" t="s">
        <v>444</v>
      </c>
      <c r="I231" s="51">
        <v>10</v>
      </c>
      <c r="M231" s="308">
        <f t="shared" si="7"/>
        <v>10</v>
      </c>
    </row>
    <row r="232" spans="1:13" ht="14.25">
      <c r="A232" s="47">
        <v>6</v>
      </c>
      <c r="B232" s="48"/>
      <c r="C232" s="49" t="s">
        <v>17</v>
      </c>
      <c r="D232" s="50"/>
      <c r="E232" s="49" t="s">
        <v>302</v>
      </c>
      <c r="F232" s="67"/>
      <c r="G232" s="323">
        <v>4</v>
      </c>
      <c r="H232" s="326" t="s">
        <v>445</v>
      </c>
      <c r="I232" s="51">
        <v>8</v>
      </c>
      <c r="M232" s="308">
        <f t="shared" si="7"/>
        <v>8</v>
      </c>
    </row>
    <row r="233" spans="1:13" ht="14.25">
      <c r="A233" s="47">
        <v>5</v>
      </c>
      <c r="B233" s="48"/>
      <c r="C233" s="49" t="s">
        <v>266</v>
      </c>
      <c r="D233" s="50"/>
      <c r="E233" s="49" t="s">
        <v>639</v>
      </c>
      <c r="F233" s="67"/>
      <c r="G233" s="323">
        <v>5</v>
      </c>
      <c r="H233" s="326" t="s">
        <v>446</v>
      </c>
      <c r="I233" s="51">
        <v>6</v>
      </c>
      <c r="M233" s="308">
        <f t="shared" si="7"/>
        <v>6</v>
      </c>
    </row>
    <row r="234" spans="1:13" ht="15" thickBot="1">
      <c r="A234" s="52">
        <v>2</v>
      </c>
      <c r="B234" s="53"/>
      <c r="C234" s="39" t="s">
        <v>29</v>
      </c>
      <c r="D234" s="40"/>
      <c r="E234" s="39" t="s">
        <v>372</v>
      </c>
      <c r="F234" s="65"/>
      <c r="G234" s="324">
        <v>6</v>
      </c>
      <c r="H234" s="332" t="s">
        <v>447</v>
      </c>
      <c r="I234" s="41">
        <v>4</v>
      </c>
      <c r="M234" s="308">
        <f t="shared" si="7"/>
        <v>4</v>
      </c>
    </row>
    <row r="235" spans="1:9" ht="14.25" thickBot="1">
      <c r="A235" s="57"/>
      <c r="B235" s="58"/>
      <c r="C235" s="36"/>
      <c r="D235" s="36"/>
      <c r="E235" s="55"/>
      <c r="F235" s="68"/>
      <c r="G235" s="54"/>
      <c r="H235" s="56"/>
      <c r="I235" s="36"/>
    </row>
    <row r="236" spans="1:18" s="90" customFormat="1" ht="22.5" customHeight="1">
      <c r="A236" s="78" t="s">
        <v>143</v>
      </c>
      <c r="B236" s="79">
        <v>30</v>
      </c>
      <c r="C236" s="80" t="s">
        <v>314</v>
      </c>
      <c r="D236" s="80"/>
      <c r="E236" s="79" t="s">
        <v>136</v>
      </c>
      <c r="F236" s="80" t="s">
        <v>400</v>
      </c>
      <c r="G236" s="79" t="s">
        <v>133</v>
      </c>
      <c r="H236" s="73" t="s">
        <v>80</v>
      </c>
      <c r="I236" s="183"/>
      <c r="R236" s="351"/>
    </row>
    <row r="237" spans="1:18" s="98" customFormat="1" ht="14.25" thickBot="1">
      <c r="A237" s="74" t="s">
        <v>6</v>
      </c>
      <c r="B237" s="38"/>
      <c r="C237" s="75" t="s">
        <v>7</v>
      </c>
      <c r="D237" s="65"/>
      <c r="E237" s="75" t="s">
        <v>8</v>
      </c>
      <c r="F237" s="65"/>
      <c r="G237" s="70" t="s">
        <v>148</v>
      </c>
      <c r="H237" s="76" t="s">
        <v>10</v>
      </c>
      <c r="I237" s="190" t="s">
        <v>374</v>
      </c>
      <c r="R237" s="352"/>
    </row>
    <row r="238" spans="1:13" ht="14.25">
      <c r="A238" s="42">
        <v>4</v>
      </c>
      <c r="B238" s="43"/>
      <c r="C238" s="44" t="s">
        <v>13</v>
      </c>
      <c r="D238" s="45"/>
      <c r="E238" s="44" t="s">
        <v>227</v>
      </c>
      <c r="F238" s="66"/>
      <c r="G238" s="323">
        <v>1</v>
      </c>
      <c r="H238" s="328" t="s">
        <v>448</v>
      </c>
      <c r="I238" s="51">
        <v>7</v>
      </c>
      <c r="M238" s="308">
        <f aca="true" t="shared" si="8" ref="M238:M243">I238</f>
        <v>7</v>
      </c>
    </row>
    <row r="239" spans="1:13" ht="14.25">
      <c r="A239" s="47">
        <v>5</v>
      </c>
      <c r="B239" s="48"/>
      <c r="C239" s="49" t="s">
        <v>17</v>
      </c>
      <c r="D239" s="50"/>
      <c r="E239" s="49" t="s">
        <v>250</v>
      </c>
      <c r="F239" s="67"/>
      <c r="G239" s="323">
        <v>2</v>
      </c>
      <c r="H239" s="326" t="s">
        <v>449</v>
      </c>
      <c r="I239" s="51">
        <v>6</v>
      </c>
      <c r="M239" s="308">
        <f t="shared" si="8"/>
        <v>6</v>
      </c>
    </row>
    <row r="240" spans="1:13" ht="14.25">
      <c r="A240" s="47">
        <v>6</v>
      </c>
      <c r="B240" s="48"/>
      <c r="C240" s="49" t="s">
        <v>17</v>
      </c>
      <c r="D240" s="50"/>
      <c r="E240" s="49" t="s">
        <v>249</v>
      </c>
      <c r="F240" s="67"/>
      <c r="G240" s="323">
        <v>3</v>
      </c>
      <c r="H240" s="326" t="s">
        <v>450</v>
      </c>
      <c r="I240" s="51">
        <v>5</v>
      </c>
      <c r="M240" s="308">
        <f t="shared" si="8"/>
        <v>5</v>
      </c>
    </row>
    <row r="241" spans="1:13" ht="14.25">
      <c r="A241" s="47">
        <v>1</v>
      </c>
      <c r="B241" s="48"/>
      <c r="C241" s="49" t="s">
        <v>417</v>
      </c>
      <c r="D241" s="50"/>
      <c r="E241" s="49" t="s">
        <v>161</v>
      </c>
      <c r="F241" s="67"/>
      <c r="G241" s="323">
        <v>4</v>
      </c>
      <c r="H241" s="326" t="s">
        <v>451</v>
      </c>
      <c r="I241" s="51">
        <v>4</v>
      </c>
      <c r="M241" s="308">
        <f t="shared" si="8"/>
        <v>4</v>
      </c>
    </row>
    <row r="242" spans="1:13" ht="14.25">
      <c r="A242" s="47">
        <v>3</v>
      </c>
      <c r="B242" s="48"/>
      <c r="C242" s="49" t="s">
        <v>17</v>
      </c>
      <c r="D242" s="50"/>
      <c r="E242" s="49" t="s">
        <v>248</v>
      </c>
      <c r="F242" s="67"/>
      <c r="G242" s="323">
        <v>5</v>
      </c>
      <c r="H242" s="326" t="s">
        <v>452</v>
      </c>
      <c r="I242" s="51">
        <v>3</v>
      </c>
      <c r="M242" s="308">
        <f t="shared" si="8"/>
        <v>3</v>
      </c>
    </row>
    <row r="243" spans="1:13" ht="15" thickBot="1">
      <c r="A243" s="52">
        <v>2</v>
      </c>
      <c r="B243" s="53"/>
      <c r="C243" s="39" t="s">
        <v>17</v>
      </c>
      <c r="D243" s="40"/>
      <c r="E243" s="39" t="s">
        <v>251</v>
      </c>
      <c r="F243" s="65"/>
      <c r="G243" s="324">
        <v>6</v>
      </c>
      <c r="H243" s="332" t="s">
        <v>453</v>
      </c>
      <c r="I243" s="197">
        <v>2</v>
      </c>
      <c r="M243" s="308">
        <f t="shared" si="8"/>
        <v>2</v>
      </c>
    </row>
    <row r="244" spans="1:9" ht="14.25" thickBot="1">
      <c r="A244" s="57"/>
      <c r="B244" s="58"/>
      <c r="C244" s="36"/>
      <c r="D244" s="36"/>
      <c r="E244" s="55"/>
      <c r="F244" s="68"/>
      <c r="G244" s="54"/>
      <c r="H244" s="56"/>
      <c r="I244" s="36"/>
    </row>
    <row r="245" spans="1:18" s="82" customFormat="1" ht="22.5" customHeight="1">
      <c r="A245" s="78" t="s">
        <v>143</v>
      </c>
      <c r="B245" s="266" t="s">
        <v>406</v>
      </c>
      <c r="C245" s="268" t="s">
        <v>407</v>
      </c>
      <c r="D245" s="148"/>
      <c r="E245" s="79" t="s">
        <v>135</v>
      </c>
      <c r="F245" s="80" t="s">
        <v>321</v>
      </c>
      <c r="G245" s="79" t="s">
        <v>4</v>
      </c>
      <c r="H245" s="73" t="s">
        <v>80</v>
      </c>
      <c r="I245" s="183"/>
      <c r="R245" s="350"/>
    </row>
    <row r="246" spans="1:9" ht="15" customHeight="1" thickBot="1">
      <c r="A246" s="114" t="s">
        <v>6</v>
      </c>
      <c r="B246" s="38"/>
      <c r="C246" s="39" t="s">
        <v>7</v>
      </c>
      <c r="D246" s="40"/>
      <c r="E246" s="39" t="s">
        <v>8</v>
      </c>
      <c r="F246" s="65"/>
      <c r="G246" s="70" t="s">
        <v>148</v>
      </c>
      <c r="H246" s="41" t="s">
        <v>10</v>
      </c>
      <c r="I246" s="190" t="s">
        <v>374</v>
      </c>
    </row>
    <row r="247" spans="1:11" ht="14.25" customHeight="1">
      <c r="A247" s="42">
        <v>2</v>
      </c>
      <c r="B247" s="43"/>
      <c r="C247" s="44" t="s">
        <v>17</v>
      </c>
      <c r="D247" s="45"/>
      <c r="E247" s="142" t="s">
        <v>297</v>
      </c>
      <c r="F247" s="66"/>
      <c r="G247" s="323">
        <v>1</v>
      </c>
      <c r="H247" s="326" t="s">
        <v>611</v>
      </c>
      <c r="I247" s="51">
        <v>28</v>
      </c>
      <c r="K247" s="299">
        <f aca="true" t="shared" si="9" ref="K247:K252">I247</f>
        <v>28</v>
      </c>
    </row>
    <row r="248" spans="1:11" ht="14.25" customHeight="1">
      <c r="A248" s="47">
        <v>4</v>
      </c>
      <c r="B248" s="48"/>
      <c r="C248" s="49" t="s">
        <v>207</v>
      </c>
      <c r="D248" s="50"/>
      <c r="E248" s="143" t="s">
        <v>295</v>
      </c>
      <c r="F248" s="67"/>
      <c r="G248" s="323">
        <v>2</v>
      </c>
      <c r="H248" s="326" t="s">
        <v>612</v>
      </c>
      <c r="I248" s="46">
        <v>24</v>
      </c>
      <c r="K248" s="299">
        <f t="shared" si="9"/>
        <v>24</v>
      </c>
    </row>
    <row r="249" spans="1:11" ht="14.25" customHeight="1">
      <c r="A249" s="47">
        <v>3</v>
      </c>
      <c r="B249" s="48"/>
      <c r="C249" s="49" t="s">
        <v>266</v>
      </c>
      <c r="D249" s="50"/>
      <c r="E249" s="143" t="s">
        <v>281</v>
      </c>
      <c r="F249" s="67"/>
      <c r="G249" s="323">
        <v>3</v>
      </c>
      <c r="H249" s="326" t="s">
        <v>613</v>
      </c>
      <c r="I249" s="46">
        <v>20</v>
      </c>
      <c r="K249" s="299">
        <f t="shared" si="9"/>
        <v>20</v>
      </c>
    </row>
    <row r="250" spans="1:11" ht="14.25" customHeight="1">
      <c r="A250" s="47">
        <v>1</v>
      </c>
      <c r="B250" s="48"/>
      <c r="C250" s="49" t="s">
        <v>17</v>
      </c>
      <c r="D250" s="50"/>
      <c r="E250" s="143" t="s">
        <v>298</v>
      </c>
      <c r="F250" s="67"/>
      <c r="G250" s="323">
        <v>4</v>
      </c>
      <c r="H250" s="326" t="s">
        <v>614</v>
      </c>
      <c r="I250" s="46">
        <v>16</v>
      </c>
      <c r="K250" s="299">
        <f t="shared" si="9"/>
        <v>16</v>
      </c>
    </row>
    <row r="251" spans="1:11" ht="14.25" customHeight="1">
      <c r="A251" s="47">
        <v>5</v>
      </c>
      <c r="B251" s="48"/>
      <c r="C251" s="49" t="s">
        <v>169</v>
      </c>
      <c r="D251" s="50"/>
      <c r="E251" s="143" t="s">
        <v>175</v>
      </c>
      <c r="F251" s="67"/>
      <c r="G251" s="323">
        <v>5</v>
      </c>
      <c r="H251" s="326" t="s">
        <v>615</v>
      </c>
      <c r="I251" s="51">
        <v>12</v>
      </c>
      <c r="K251" s="299">
        <f t="shared" si="9"/>
        <v>12</v>
      </c>
    </row>
    <row r="252" spans="1:11" ht="15" customHeight="1" thickBot="1">
      <c r="A252" s="52">
        <v>6</v>
      </c>
      <c r="B252" s="53"/>
      <c r="C252" s="39" t="s">
        <v>17</v>
      </c>
      <c r="D252" s="40"/>
      <c r="E252" s="144" t="s">
        <v>296</v>
      </c>
      <c r="F252" s="65"/>
      <c r="G252" s="324">
        <v>6</v>
      </c>
      <c r="H252" s="332" t="s">
        <v>616</v>
      </c>
      <c r="I252" s="197">
        <v>8</v>
      </c>
      <c r="K252" s="299">
        <f t="shared" si="9"/>
        <v>8</v>
      </c>
    </row>
    <row r="253" spans="1:9" ht="14.25" thickBot="1">
      <c r="A253" s="57"/>
      <c r="B253" s="58"/>
      <c r="C253" s="36"/>
      <c r="D253" s="36"/>
      <c r="E253" s="55"/>
      <c r="F253" s="68"/>
      <c r="G253" s="54"/>
      <c r="H253" s="56"/>
      <c r="I253" s="36"/>
    </row>
    <row r="254" spans="1:18" s="82" customFormat="1" ht="22.5" customHeight="1">
      <c r="A254" s="78" t="s">
        <v>143</v>
      </c>
      <c r="B254" s="79">
        <v>32</v>
      </c>
      <c r="C254" s="80" t="s">
        <v>371</v>
      </c>
      <c r="D254" s="80"/>
      <c r="E254" s="79">
        <v>720</v>
      </c>
      <c r="F254" s="80" t="s">
        <v>370</v>
      </c>
      <c r="G254" s="79" t="s">
        <v>4</v>
      </c>
      <c r="H254" s="73" t="s">
        <v>37</v>
      </c>
      <c r="I254" s="183"/>
      <c r="J254" s="81"/>
      <c r="R254" s="350"/>
    </row>
    <row r="255" spans="1:18" s="69" customFormat="1" ht="14.25" thickBot="1">
      <c r="A255" s="74" t="s">
        <v>6</v>
      </c>
      <c r="B255" s="38"/>
      <c r="C255" s="75" t="s">
        <v>7</v>
      </c>
      <c r="D255" s="65"/>
      <c r="E255" s="75" t="s">
        <v>8</v>
      </c>
      <c r="F255" s="65"/>
      <c r="G255" s="70" t="s">
        <v>148</v>
      </c>
      <c r="H255" s="76" t="s">
        <v>10</v>
      </c>
      <c r="I255" s="190" t="s">
        <v>374</v>
      </c>
      <c r="J255" s="68"/>
      <c r="R255" s="62"/>
    </row>
    <row r="256" spans="1:10" ht="14.25">
      <c r="A256" s="42">
        <v>6</v>
      </c>
      <c r="B256" s="43"/>
      <c r="C256" s="44" t="s">
        <v>266</v>
      </c>
      <c r="D256" s="45"/>
      <c r="E256" s="44" t="s">
        <v>282</v>
      </c>
      <c r="F256" s="66"/>
      <c r="G256" s="323">
        <v>1</v>
      </c>
      <c r="H256" s="326" t="s">
        <v>454</v>
      </c>
      <c r="I256" s="51">
        <v>7</v>
      </c>
      <c r="J256" s="286">
        <f aca="true" t="shared" si="10" ref="J256:J262">I256</f>
        <v>7</v>
      </c>
    </row>
    <row r="257" spans="1:10" ht="14.25">
      <c r="A257" s="47">
        <v>2</v>
      </c>
      <c r="B257" s="48"/>
      <c r="C257" s="49" t="s">
        <v>169</v>
      </c>
      <c r="D257" s="50"/>
      <c r="E257" s="49" t="s">
        <v>176</v>
      </c>
      <c r="F257" s="67"/>
      <c r="G257" s="323">
        <v>2</v>
      </c>
      <c r="H257" s="326" t="s">
        <v>455</v>
      </c>
      <c r="I257" s="46">
        <v>6</v>
      </c>
      <c r="J257" s="286">
        <f t="shared" si="10"/>
        <v>6</v>
      </c>
    </row>
    <row r="258" spans="1:10" ht="14.25">
      <c r="A258" s="47">
        <v>1</v>
      </c>
      <c r="B258" s="48"/>
      <c r="C258" s="49" t="s">
        <v>13</v>
      </c>
      <c r="D258" s="50"/>
      <c r="E258" s="49" t="s">
        <v>228</v>
      </c>
      <c r="F258" s="67"/>
      <c r="G258" s="323">
        <v>3</v>
      </c>
      <c r="H258" s="326" t="s">
        <v>456</v>
      </c>
      <c r="I258" s="46">
        <v>5</v>
      </c>
      <c r="J258" s="286">
        <f t="shared" si="10"/>
        <v>5</v>
      </c>
    </row>
    <row r="259" spans="1:10" ht="14.25">
      <c r="A259" s="47">
        <v>4</v>
      </c>
      <c r="B259" s="48"/>
      <c r="C259" s="49" t="s">
        <v>266</v>
      </c>
      <c r="D259" s="50"/>
      <c r="E259" s="49" t="s">
        <v>283</v>
      </c>
      <c r="F259" s="67"/>
      <c r="G259" s="323">
        <v>4</v>
      </c>
      <c r="H259" s="326" t="s">
        <v>457</v>
      </c>
      <c r="I259" s="46">
        <v>4</v>
      </c>
      <c r="J259" s="286">
        <f t="shared" si="10"/>
        <v>4</v>
      </c>
    </row>
    <row r="260" spans="1:10" ht="14.25">
      <c r="A260" s="47">
        <v>3</v>
      </c>
      <c r="B260" s="48"/>
      <c r="C260" s="49" t="s">
        <v>417</v>
      </c>
      <c r="D260" s="50"/>
      <c r="E260" s="49" t="s">
        <v>162</v>
      </c>
      <c r="F260" s="67"/>
      <c r="G260" s="323">
        <v>5</v>
      </c>
      <c r="H260" s="326" t="s">
        <v>458</v>
      </c>
      <c r="I260" s="51">
        <v>3</v>
      </c>
      <c r="J260" s="286">
        <f t="shared" si="10"/>
        <v>3</v>
      </c>
    </row>
    <row r="261" spans="1:10" ht="14.25">
      <c r="A261" s="47">
        <v>7</v>
      </c>
      <c r="B261" s="48"/>
      <c r="C261" s="49" t="s">
        <v>203</v>
      </c>
      <c r="D261" s="50"/>
      <c r="E261" s="49" t="s">
        <v>206</v>
      </c>
      <c r="F261" s="67"/>
      <c r="G261" s="323">
        <v>6</v>
      </c>
      <c r="H261" s="326" t="s">
        <v>459</v>
      </c>
      <c r="I261" s="51">
        <v>2</v>
      </c>
      <c r="J261" s="286">
        <f t="shared" si="10"/>
        <v>2</v>
      </c>
    </row>
    <row r="262" spans="1:10" ht="15" thickBot="1">
      <c r="A262" s="52">
        <v>5</v>
      </c>
      <c r="B262" s="53"/>
      <c r="C262" s="39" t="s">
        <v>13</v>
      </c>
      <c r="D262" s="40"/>
      <c r="E262" s="39" t="s">
        <v>368</v>
      </c>
      <c r="F262" s="65"/>
      <c r="G262" s="324">
        <v>7</v>
      </c>
      <c r="H262" s="332" t="s">
        <v>460</v>
      </c>
      <c r="I262" s="41">
        <v>2</v>
      </c>
      <c r="J262" s="286">
        <f t="shared" si="10"/>
        <v>2</v>
      </c>
    </row>
    <row r="263" spans="1:9" ht="14.25" thickBot="1">
      <c r="A263" s="57"/>
      <c r="B263" s="58"/>
      <c r="C263" s="36"/>
      <c r="D263" s="36"/>
      <c r="E263" s="55"/>
      <c r="F263" s="68"/>
      <c r="G263" s="54"/>
      <c r="H263" s="56"/>
      <c r="I263" s="36"/>
    </row>
    <row r="264" spans="1:18" s="90" customFormat="1" ht="22.5" customHeight="1">
      <c r="A264" s="179" t="s">
        <v>143</v>
      </c>
      <c r="B264" s="180">
        <v>33</v>
      </c>
      <c r="C264" s="181" t="s">
        <v>348</v>
      </c>
      <c r="D264" s="181"/>
      <c r="E264" s="180" t="s">
        <v>136</v>
      </c>
      <c r="F264" s="181" t="s">
        <v>337</v>
      </c>
      <c r="G264" s="180" t="s">
        <v>133</v>
      </c>
      <c r="H264" s="182" t="s">
        <v>80</v>
      </c>
      <c r="I264" s="183" t="s">
        <v>127</v>
      </c>
      <c r="R264" s="351"/>
    </row>
    <row r="265" spans="1:18" s="98" customFormat="1" ht="14.25" thickBot="1">
      <c r="A265" s="184" t="s">
        <v>6</v>
      </c>
      <c r="B265" s="185"/>
      <c r="C265" s="186" t="s">
        <v>7</v>
      </c>
      <c r="D265" s="187"/>
      <c r="E265" s="186" t="s">
        <v>8</v>
      </c>
      <c r="F265" s="187"/>
      <c r="G265" s="188" t="s">
        <v>148</v>
      </c>
      <c r="H265" s="189" t="s">
        <v>10</v>
      </c>
      <c r="I265" s="190" t="s">
        <v>374</v>
      </c>
      <c r="L265" s="311"/>
      <c r="R265" s="352"/>
    </row>
    <row r="266" spans="1:12" ht="14.25">
      <c r="A266" s="42">
        <v>2</v>
      </c>
      <c r="B266" s="43"/>
      <c r="C266" s="44" t="s">
        <v>237</v>
      </c>
      <c r="D266" s="45"/>
      <c r="E266" s="44" t="s">
        <v>252</v>
      </c>
      <c r="F266" s="66"/>
      <c r="G266" s="322">
        <v>1</v>
      </c>
      <c r="H266" s="325" t="s">
        <v>465</v>
      </c>
      <c r="I266" s="51">
        <v>7</v>
      </c>
      <c r="L266" s="303">
        <f>I266</f>
        <v>7</v>
      </c>
    </row>
    <row r="267" spans="1:12" ht="14.25">
      <c r="A267" s="47">
        <v>1</v>
      </c>
      <c r="B267" s="48"/>
      <c r="C267" s="49" t="s">
        <v>266</v>
      </c>
      <c r="D267" s="50"/>
      <c r="E267" s="49" t="s">
        <v>285</v>
      </c>
      <c r="F267" s="67"/>
      <c r="G267" s="323">
        <v>2</v>
      </c>
      <c r="H267" s="326" t="s">
        <v>466</v>
      </c>
      <c r="I267" s="46">
        <v>6</v>
      </c>
      <c r="L267" s="303">
        <f>I267</f>
        <v>6</v>
      </c>
    </row>
    <row r="268" spans="1:12" ht="14.25">
      <c r="A268" s="47">
        <v>4</v>
      </c>
      <c r="B268" s="48"/>
      <c r="C268" s="49" t="s">
        <v>266</v>
      </c>
      <c r="D268" s="50"/>
      <c r="E268" s="49" t="s">
        <v>284</v>
      </c>
      <c r="F268" s="67"/>
      <c r="G268" s="323">
        <v>3</v>
      </c>
      <c r="H268" s="326" t="s">
        <v>467</v>
      </c>
      <c r="I268" s="46">
        <v>5</v>
      </c>
      <c r="L268" s="303">
        <f>I268</f>
        <v>5</v>
      </c>
    </row>
    <row r="269" spans="1:12" ht="15" thickBot="1">
      <c r="A269" s="52">
        <v>3</v>
      </c>
      <c r="B269" s="53"/>
      <c r="C269" s="39" t="s">
        <v>266</v>
      </c>
      <c r="D269" s="40"/>
      <c r="E269" s="39" t="s">
        <v>262</v>
      </c>
      <c r="F269" s="65"/>
      <c r="G269" s="324">
        <v>4</v>
      </c>
      <c r="H269" s="332" t="s">
        <v>468</v>
      </c>
      <c r="I269" s="41">
        <v>4</v>
      </c>
      <c r="L269" s="303">
        <f>I269</f>
        <v>4</v>
      </c>
    </row>
    <row r="270" spans="2:9" ht="14.25" thickBot="1">
      <c r="B270" s="37"/>
      <c r="E270" s="37"/>
      <c r="F270" s="37"/>
      <c r="G270" s="37"/>
      <c r="H270" s="37"/>
      <c r="I270" s="37"/>
    </row>
    <row r="271" spans="1:9" ht="21" customHeight="1">
      <c r="A271" s="78" t="s">
        <v>143</v>
      </c>
      <c r="B271" s="262" t="s">
        <v>408</v>
      </c>
      <c r="C271" s="181" t="s">
        <v>409</v>
      </c>
      <c r="D271" s="162"/>
      <c r="E271" s="79" t="s">
        <v>134</v>
      </c>
      <c r="F271" s="80" t="s">
        <v>321</v>
      </c>
      <c r="G271" s="79" t="s">
        <v>4</v>
      </c>
      <c r="H271" s="73" t="s">
        <v>80</v>
      </c>
      <c r="I271" s="183"/>
    </row>
    <row r="272" spans="1:9" ht="14.25" thickBot="1">
      <c r="A272" s="74" t="s">
        <v>6</v>
      </c>
      <c r="B272" s="38"/>
      <c r="C272" s="75" t="s">
        <v>7</v>
      </c>
      <c r="D272" s="65"/>
      <c r="E272" s="75" t="s">
        <v>8</v>
      </c>
      <c r="F272" s="65"/>
      <c r="G272" s="70" t="s">
        <v>148</v>
      </c>
      <c r="H272" s="76" t="s">
        <v>10</v>
      </c>
      <c r="I272" s="190" t="s">
        <v>374</v>
      </c>
    </row>
    <row r="273" spans="1:11" ht="14.25">
      <c r="A273" s="42">
        <v>5</v>
      </c>
      <c r="B273" s="43"/>
      <c r="C273" s="44" t="s">
        <v>17</v>
      </c>
      <c r="D273" s="45"/>
      <c r="E273" s="44" t="s">
        <v>292</v>
      </c>
      <c r="F273" s="66"/>
      <c r="G273" s="322">
        <v>1</v>
      </c>
      <c r="H273" s="325" t="s">
        <v>617</v>
      </c>
      <c r="I273" s="46">
        <v>14</v>
      </c>
      <c r="K273" s="299">
        <f>I273</f>
        <v>14</v>
      </c>
    </row>
    <row r="274" spans="1:11" ht="14.25">
      <c r="A274" s="47">
        <v>8</v>
      </c>
      <c r="B274" s="48"/>
      <c r="C274" s="49" t="s">
        <v>169</v>
      </c>
      <c r="D274" s="50"/>
      <c r="E274" s="49" t="s">
        <v>177</v>
      </c>
      <c r="F274" s="67"/>
      <c r="G274" s="323">
        <v>2</v>
      </c>
      <c r="H274" s="326" t="s">
        <v>618</v>
      </c>
      <c r="I274" s="51">
        <v>12</v>
      </c>
      <c r="K274" s="299">
        <f aca="true" t="shared" si="11" ref="K274:K281">I274</f>
        <v>12</v>
      </c>
    </row>
    <row r="275" spans="1:11" ht="14.25">
      <c r="A275" s="47">
        <v>3</v>
      </c>
      <c r="B275" s="48"/>
      <c r="C275" s="49" t="s">
        <v>413</v>
      </c>
      <c r="D275" s="50"/>
      <c r="E275" s="49" t="s">
        <v>168</v>
      </c>
      <c r="F275" s="67"/>
      <c r="G275" s="323">
        <v>3</v>
      </c>
      <c r="H275" s="326" t="s">
        <v>619</v>
      </c>
      <c r="I275" s="51">
        <v>10</v>
      </c>
      <c r="K275" s="299">
        <f t="shared" si="11"/>
        <v>10</v>
      </c>
    </row>
    <row r="276" spans="1:11" ht="14.25">
      <c r="A276" s="47">
        <v>2</v>
      </c>
      <c r="B276" s="48"/>
      <c r="C276" s="49" t="s">
        <v>169</v>
      </c>
      <c r="D276" s="50"/>
      <c r="E276" s="49" t="s">
        <v>178</v>
      </c>
      <c r="F276" s="67"/>
      <c r="G276" s="323">
        <v>4</v>
      </c>
      <c r="H276" s="327">
        <v>0.3244444444444445</v>
      </c>
      <c r="I276" s="51">
        <v>8</v>
      </c>
      <c r="K276" s="299">
        <f t="shared" si="11"/>
        <v>8</v>
      </c>
    </row>
    <row r="277" spans="1:11" ht="14.25">
      <c r="A277" s="47">
        <v>7</v>
      </c>
      <c r="B277" s="48"/>
      <c r="C277" s="49" t="s">
        <v>66</v>
      </c>
      <c r="D277" s="50"/>
      <c r="E277" s="227" t="s">
        <v>198</v>
      </c>
      <c r="F277" s="229"/>
      <c r="G277" s="323">
        <v>5</v>
      </c>
      <c r="H277" s="326" t="s">
        <v>620</v>
      </c>
      <c r="I277" s="51">
        <v>6</v>
      </c>
      <c r="K277" s="299">
        <f t="shared" si="11"/>
        <v>6</v>
      </c>
    </row>
    <row r="278" spans="1:11" ht="14.25">
      <c r="A278" s="47">
        <v>6</v>
      </c>
      <c r="B278" s="48"/>
      <c r="C278" s="49" t="s">
        <v>13</v>
      </c>
      <c r="D278" s="50"/>
      <c r="E278" s="49" t="s">
        <v>229</v>
      </c>
      <c r="F278" s="67"/>
      <c r="G278" s="323">
        <v>6</v>
      </c>
      <c r="H278" s="326" t="s">
        <v>621</v>
      </c>
      <c r="I278" s="51">
        <v>4</v>
      </c>
      <c r="K278" s="299">
        <f t="shared" si="11"/>
        <v>4</v>
      </c>
    </row>
    <row r="279" spans="1:11" ht="14.25">
      <c r="A279" s="47">
        <v>4</v>
      </c>
      <c r="B279" s="48"/>
      <c r="C279" s="49" t="s">
        <v>13</v>
      </c>
      <c r="D279" s="50"/>
      <c r="E279" s="49" t="s">
        <v>263</v>
      </c>
      <c r="F279" s="67"/>
      <c r="G279" s="323">
        <v>7</v>
      </c>
      <c r="H279" s="326" t="s">
        <v>622</v>
      </c>
      <c r="I279" s="51">
        <v>4</v>
      </c>
      <c r="K279" s="299">
        <f t="shared" si="11"/>
        <v>4</v>
      </c>
    </row>
    <row r="280" spans="1:11" ht="14.25">
      <c r="A280" s="225">
        <v>1</v>
      </c>
      <c r="B280" s="226"/>
      <c r="C280" s="227" t="s">
        <v>66</v>
      </c>
      <c r="D280" s="228"/>
      <c r="E280" s="227" t="s">
        <v>265</v>
      </c>
      <c r="F280" s="229"/>
      <c r="G280" s="341">
        <v>8</v>
      </c>
      <c r="H280" s="342" t="s">
        <v>623</v>
      </c>
      <c r="I280" s="46">
        <v>4</v>
      </c>
      <c r="K280" s="299">
        <f t="shared" si="11"/>
        <v>4</v>
      </c>
    </row>
    <row r="281" spans="1:11" ht="15" thickBot="1">
      <c r="A281" s="52"/>
      <c r="B281" s="53"/>
      <c r="C281" s="39"/>
      <c r="D281" s="40"/>
      <c r="E281" s="39"/>
      <c r="F281" s="65"/>
      <c r="G281" s="70"/>
      <c r="H281" s="41"/>
      <c r="I281" s="46"/>
      <c r="K281" s="299">
        <f t="shared" si="11"/>
        <v>0</v>
      </c>
    </row>
    <row r="282" spans="1:18" s="82" customFormat="1" ht="22.5" customHeight="1">
      <c r="A282" s="78" t="s">
        <v>143</v>
      </c>
      <c r="B282" s="79">
        <v>35</v>
      </c>
      <c r="C282" s="80" t="s">
        <v>346</v>
      </c>
      <c r="D282" s="80"/>
      <c r="E282" s="79" t="s">
        <v>138</v>
      </c>
      <c r="F282" s="80" t="s">
        <v>347</v>
      </c>
      <c r="G282" s="79" t="s">
        <v>4</v>
      </c>
      <c r="H282" s="73" t="s">
        <v>80</v>
      </c>
      <c r="I282" s="183"/>
      <c r="R282" s="350"/>
    </row>
    <row r="283" spans="1:18" s="69" customFormat="1" ht="14.25" thickBot="1">
      <c r="A283" s="74" t="s">
        <v>6</v>
      </c>
      <c r="B283" s="38"/>
      <c r="C283" s="75" t="s">
        <v>7</v>
      </c>
      <c r="D283" s="65"/>
      <c r="E283" s="75" t="s">
        <v>8</v>
      </c>
      <c r="F283" s="65"/>
      <c r="G283" s="70" t="s">
        <v>148</v>
      </c>
      <c r="H283" s="76" t="s">
        <v>10</v>
      </c>
      <c r="I283" s="190" t="s">
        <v>374</v>
      </c>
      <c r="R283" s="62"/>
    </row>
    <row r="284" spans="1:12" ht="14.25">
      <c r="A284" s="42">
        <v>2</v>
      </c>
      <c r="B284" s="43"/>
      <c r="C284" s="44" t="s">
        <v>17</v>
      </c>
      <c r="D284" s="45"/>
      <c r="E284" s="44" t="s">
        <v>253</v>
      </c>
      <c r="F284" s="66"/>
      <c r="G284" s="322">
        <v>1</v>
      </c>
      <c r="H284" s="325" t="s">
        <v>469</v>
      </c>
      <c r="I284" s="51">
        <v>14</v>
      </c>
      <c r="L284" s="303">
        <f>I284</f>
        <v>14</v>
      </c>
    </row>
    <row r="285" spans="1:12" ht="15" thickBot="1">
      <c r="A285" s="52">
        <v>1</v>
      </c>
      <c r="B285" s="53"/>
      <c r="C285" s="39" t="s">
        <v>266</v>
      </c>
      <c r="D285" s="40"/>
      <c r="E285" s="39" t="s">
        <v>286</v>
      </c>
      <c r="F285" s="65"/>
      <c r="G285" s="324">
        <v>2</v>
      </c>
      <c r="H285" s="332" t="s">
        <v>470</v>
      </c>
      <c r="I285" s="41">
        <v>12</v>
      </c>
      <c r="L285" s="303">
        <f>I285</f>
        <v>12</v>
      </c>
    </row>
    <row r="286" spans="1:9" ht="14.25" thickBot="1">
      <c r="A286" s="57"/>
      <c r="B286" s="58"/>
      <c r="C286" s="36"/>
      <c r="D286" s="36"/>
      <c r="E286" s="55"/>
      <c r="F286" s="68"/>
      <c r="G286" s="54"/>
      <c r="H286" s="56"/>
      <c r="I286" s="36"/>
    </row>
    <row r="287" spans="1:18" s="82" customFormat="1" ht="22.5" customHeight="1">
      <c r="A287" s="78" t="s">
        <v>143</v>
      </c>
      <c r="B287" s="79">
        <v>36</v>
      </c>
      <c r="C287" s="80" t="s">
        <v>313</v>
      </c>
      <c r="D287" s="80"/>
      <c r="E287" s="79" t="s">
        <v>136</v>
      </c>
      <c r="F287" s="80" t="s">
        <v>400</v>
      </c>
      <c r="G287" s="79" t="s">
        <v>4</v>
      </c>
      <c r="H287" s="73" t="s">
        <v>80</v>
      </c>
      <c r="I287" s="183"/>
      <c r="R287" s="350"/>
    </row>
    <row r="288" spans="1:18" s="69" customFormat="1" ht="17.25" customHeight="1" thickBot="1">
      <c r="A288" s="74" t="s">
        <v>6</v>
      </c>
      <c r="B288" s="38"/>
      <c r="C288" s="75" t="s">
        <v>7</v>
      </c>
      <c r="D288" s="65"/>
      <c r="E288" s="75" t="s">
        <v>8</v>
      </c>
      <c r="F288" s="65"/>
      <c r="G288" s="70" t="s">
        <v>148</v>
      </c>
      <c r="H288" s="76" t="s">
        <v>10</v>
      </c>
      <c r="I288" s="190" t="s">
        <v>374</v>
      </c>
      <c r="R288" s="62"/>
    </row>
    <row r="289" spans="1:13" ht="14.25">
      <c r="A289" s="42">
        <v>4</v>
      </c>
      <c r="B289" s="43"/>
      <c r="C289" s="44" t="s">
        <v>207</v>
      </c>
      <c r="D289" s="45"/>
      <c r="E289" s="44" t="s">
        <v>230</v>
      </c>
      <c r="F289" s="66"/>
      <c r="G289" s="322">
        <v>1</v>
      </c>
      <c r="H289" s="325" t="s">
        <v>471</v>
      </c>
      <c r="I289" s="51">
        <v>7</v>
      </c>
      <c r="M289" s="308">
        <f aca="true" t="shared" si="12" ref="M289:M294">I289</f>
        <v>7</v>
      </c>
    </row>
    <row r="290" spans="1:13" ht="14.25">
      <c r="A290" s="47">
        <v>3</v>
      </c>
      <c r="B290" s="48"/>
      <c r="C290" s="44" t="s">
        <v>17</v>
      </c>
      <c r="D290" s="50"/>
      <c r="E290" s="49" t="s">
        <v>299</v>
      </c>
      <c r="F290" s="67"/>
      <c r="G290" s="323">
        <v>2</v>
      </c>
      <c r="H290" s="328" t="s">
        <v>473</v>
      </c>
      <c r="I290" s="51">
        <v>6</v>
      </c>
      <c r="M290" s="308">
        <f t="shared" si="12"/>
        <v>6</v>
      </c>
    </row>
    <row r="291" spans="1:13" ht="14.25">
      <c r="A291" s="47">
        <v>2</v>
      </c>
      <c r="B291" s="48"/>
      <c r="C291" s="44" t="s">
        <v>207</v>
      </c>
      <c r="D291" s="50"/>
      <c r="E291" s="49" t="s">
        <v>231</v>
      </c>
      <c r="F291" s="67"/>
      <c r="G291" s="323">
        <v>3</v>
      </c>
      <c r="H291" s="326" t="s">
        <v>472</v>
      </c>
      <c r="I291" s="51">
        <v>5</v>
      </c>
      <c r="M291" s="308">
        <f t="shared" si="12"/>
        <v>5</v>
      </c>
    </row>
    <row r="292" spans="1:13" ht="14.25">
      <c r="A292" s="47">
        <v>1</v>
      </c>
      <c r="B292" s="48"/>
      <c r="C292" s="49" t="s">
        <v>17</v>
      </c>
      <c r="D292" s="50"/>
      <c r="E292" s="49" t="s">
        <v>255</v>
      </c>
      <c r="F292" s="67"/>
      <c r="G292" s="323">
        <v>4</v>
      </c>
      <c r="H292" s="326" t="s">
        <v>624</v>
      </c>
      <c r="I292" s="51">
        <v>4</v>
      </c>
      <c r="M292" s="308">
        <f t="shared" si="12"/>
        <v>4</v>
      </c>
    </row>
    <row r="293" spans="1:13" ht="14.25">
      <c r="A293" s="47">
        <v>6</v>
      </c>
      <c r="B293" s="48"/>
      <c r="C293" s="49" t="s">
        <v>266</v>
      </c>
      <c r="D293" s="50"/>
      <c r="E293" s="49" t="s">
        <v>287</v>
      </c>
      <c r="F293" s="67"/>
      <c r="G293" s="323">
        <v>5</v>
      </c>
      <c r="H293" s="326" t="s">
        <v>625</v>
      </c>
      <c r="I293" s="51">
        <v>3</v>
      </c>
      <c r="M293" s="308">
        <f t="shared" si="12"/>
        <v>3</v>
      </c>
    </row>
    <row r="294" spans="1:13" ht="15" thickBot="1">
      <c r="A294" s="52">
        <v>5</v>
      </c>
      <c r="B294" s="53"/>
      <c r="C294" s="39" t="s">
        <v>17</v>
      </c>
      <c r="D294" s="40"/>
      <c r="E294" s="39" t="s">
        <v>254</v>
      </c>
      <c r="F294" s="65"/>
      <c r="G294" s="324" t="s">
        <v>422</v>
      </c>
      <c r="H294" s="330" t="s">
        <v>422</v>
      </c>
      <c r="I294" s="197"/>
      <c r="M294" s="308">
        <f t="shared" si="12"/>
        <v>0</v>
      </c>
    </row>
    <row r="295" spans="1:9" ht="14.25" thickBot="1">
      <c r="A295" s="57"/>
      <c r="B295" s="58"/>
      <c r="C295" s="36"/>
      <c r="D295" s="36"/>
      <c r="E295" s="55"/>
      <c r="F295" s="68"/>
      <c r="G295" s="54"/>
      <c r="H295" s="56"/>
      <c r="I295" s="36"/>
    </row>
    <row r="296" spans="1:18" s="82" customFormat="1" ht="22.5" customHeight="1">
      <c r="A296" s="78" t="s">
        <v>143</v>
      </c>
      <c r="B296" s="79">
        <v>37</v>
      </c>
      <c r="C296" s="80" t="s">
        <v>330</v>
      </c>
      <c r="D296" s="80"/>
      <c r="E296" s="79" t="s">
        <v>136</v>
      </c>
      <c r="F296" s="80" t="s">
        <v>329</v>
      </c>
      <c r="G296" s="79" t="s">
        <v>4</v>
      </c>
      <c r="H296" s="73" t="s">
        <v>80</v>
      </c>
      <c r="I296" s="183"/>
      <c r="R296" s="350"/>
    </row>
    <row r="297" spans="1:18" s="69" customFormat="1" ht="19.5" customHeight="1" thickBot="1">
      <c r="A297" s="74" t="s">
        <v>6</v>
      </c>
      <c r="B297" s="38"/>
      <c r="C297" s="75" t="s">
        <v>7</v>
      </c>
      <c r="D297" s="65"/>
      <c r="E297" s="75" t="s">
        <v>8</v>
      </c>
      <c r="F297" s="65"/>
      <c r="G297" s="70" t="s">
        <v>148</v>
      </c>
      <c r="H297" s="76" t="s">
        <v>10</v>
      </c>
      <c r="I297" s="190" t="s">
        <v>374</v>
      </c>
      <c r="R297" s="62"/>
    </row>
    <row r="298" spans="1:13" ht="14.25">
      <c r="A298" s="42">
        <v>6</v>
      </c>
      <c r="B298" s="43"/>
      <c r="C298" s="44" t="s">
        <v>17</v>
      </c>
      <c r="D298" s="45"/>
      <c r="E298" s="44" t="s">
        <v>256</v>
      </c>
      <c r="F298" s="66"/>
      <c r="G298" s="322">
        <v>1</v>
      </c>
      <c r="H298" s="325" t="s">
        <v>626</v>
      </c>
      <c r="I298" s="51">
        <v>7</v>
      </c>
      <c r="M298" s="308">
        <f aca="true" t="shared" si="13" ref="M298:M303">I298</f>
        <v>7</v>
      </c>
    </row>
    <row r="299" spans="1:13" ht="14.25">
      <c r="A299" s="47">
        <v>2</v>
      </c>
      <c r="B299" s="48"/>
      <c r="C299" s="49" t="s">
        <v>207</v>
      </c>
      <c r="D299" s="50"/>
      <c r="E299" s="49" t="s">
        <v>640</v>
      </c>
      <c r="F299" s="67"/>
      <c r="G299" s="323">
        <v>2</v>
      </c>
      <c r="H299" s="326" t="s">
        <v>627</v>
      </c>
      <c r="I299" s="51">
        <v>6</v>
      </c>
      <c r="M299" s="308">
        <f t="shared" si="13"/>
        <v>6</v>
      </c>
    </row>
    <row r="300" spans="1:13" ht="14.25">
      <c r="A300" s="47">
        <v>5</v>
      </c>
      <c r="B300" s="48"/>
      <c r="C300" s="49" t="s">
        <v>17</v>
      </c>
      <c r="D300" s="50"/>
      <c r="E300" s="49" t="s">
        <v>258</v>
      </c>
      <c r="F300" s="67"/>
      <c r="G300" s="323">
        <v>3</v>
      </c>
      <c r="H300" s="326" t="s">
        <v>628</v>
      </c>
      <c r="I300" s="51">
        <v>5</v>
      </c>
      <c r="M300" s="308">
        <f t="shared" si="13"/>
        <v>5</v>
      </c>
    </row>
    <row r="301" spans="1:13" ht="14.25">
      <c r="A301" s="47">
        <v>1</v>
      </c>
      <c r="B301" s="48"/>
      <c r="C301" s="49" t="s">
        <v>17</v>
      </c>
      <c r="D301" s="50"/>
      <c r="E301" s="49" t="s">
        <v>255</v>
      </c>
      <c r="F301" s="67"/>
      <c r="G301" s="323" t="s">
        <v>462</v>
      </c>
      <c r="H301" s="329" t="s">
        <v>629</v>
      </c>
      <c r="I301" s="51"/>
      <c r="M301" s="308">
        <f t="shared" si="13"/>
        <v>0</v>
      </c>
    </row>
    <row r="302" spans="1:13" ht="14.25">
      <c r="A302" s="47">
        <v>3</v>
      </c>
      <c r="B302" s="48"/>
      <c r="C302" s="49" t="s">
        <v>17</v>
      </c>
      <c r="D302" s="50"/>
      <c r="E302" s="49" t="s">
        <v>309</v>
      </c>
      <c r="F302" s="67"/>
      <c r="G302" s="323" t="s">
        <v>462</v>
      </c>
      <c r="H302" s="329" t="s">
        <v>629</v>
      </c>
      <c r="I302" s="51"/>
      <c r="M302" s="308">
        <f t="shared" si="13"/>
        <v>0</v>
      </c>
    </row>
    <row r="303" spans="1:13" ht="15" thickBot="1">
      <c r="A303" s="52">
        <v>4</v>
      </c>
      <c r="B303" s="53"/>
      <c r="C303" s="39" t="s">
        <v>17</v>
      </c>
      <c r="D303" s="40"/>
      <c r="E303" s="39" t="s">
        <v>257</v>
      </c>
      <c r="F303" s="65"/>
      <c r="G303" s="324" t="s">
        <v>462</v>
      </c>
      <c r="H303" s="330" t="s">
        <v>629</v>
      </c>
      <c r="I303" s="197"/>
      <c r="M303" s="308">
        <f t="shared" si="13"/>
        <v>0</v>
      </c>
    </row>
    <row r="304" spans="1:9" ht="14.25" thickBot="1">
      <c r="A304" s="57"/>
      <c r="B304" s="58"/>
      <c r="C304" s="36"/>
      <c r="D304" s="36"/>
      <c r="E304" s="55"/>
      <c r="F304" s="68"/>
      <c r="G304" s="54"/>
      <c r="H304" s="56"/>
      <c r="I304" s="36"/>
    </row>
    <row r="305" spans="1:18" s="90" customFormat="1" ht="22.5" customHeight="1">
      <c r="A305" s="179" t="s">
        <v>143</v>
      </c>
      <c r="B305" s="270" t="s">
        <v>411</v>
      </c>
      <c r="C305" s="271" t="s">
        <v>410</v>
      </c>
      <c r="D305" s="269"/>
      <c r="E305" s="180" t="s">
        <v>134</v>
      </c>
      <c r="F305" s="181" t="s">
        <v>321</v>
      </c>
      <c r="G305" s="180" t="s">
        <v>133</v>
      </c>
      <c r="H305" s="182" t="s">
        <v>80</v>
      </c>
      <c r="I305" s="183"/>
      <c r="R305" s="351"/>
    </row>
    <row r="306" spans="1:18" s="98" customFormat="1" ht="19.5" customHeight="1" thickBot="1">
      <c r="A306" s="184" t="s">
        <v>6</v>
      </c>
      <c r="B306" s="185"/>
      <c r="C306" s="186" t="s">
        <v>7</v>
      </c>
      <c r="D306" s="187"/>
      <c r="E306" s="186" t="s">
        <v>8</v>
      </c>
      <c r="F306" s="187"/>
      <c r="G306" s="188" t="s">
        <v>148</v>
      </c>
      <c r="H306" s="189" t="s">
        <v>10</v>
      </c>
      <c r="I306" s="190" t="s">
        <v>374</v>
      </c>
      <c r="R306" s="352"/>
    </row>
    <row r="307" spans="1:11" ht="14.25">
      <c r="A307" s="42">
        <v>1</v>
      </c>
      <c r="B307" s="43"/>
      <c r="C307" s="44" t="s">
        <v>207</v>
      </c>
      <c r="D307" s="45"/>
      <c r="E307" s="44" t="s">
        <v>234</v>
      </c>
      <c r="F307" s="66"/>
      <c r="G307" s="322">
        <v>1</v>
      </c>
      <c r="H307" s="325" t="s">
        <v>630</v>
      </c>
      <c r="I307" s="51">
        <v>14</v>
      </c>
      <c r="K307" s="299">
        <f>I307</f>
        <v>14</v>
      </c>
    </row>
    <row r="308" spans="1:11" ht="14.25">
      <c r="A308" s="47">
        <v>3</v>
      </c>
      <c r="B308" s="48"/>
      <c r="C308" s="44" t="s">
        <v>169</v>
      </c>
      <c r="D308" s="50"/>
      <c r="E308" s="49" t="s">
        <v>179</v>
      </c>
      <c r="F308" s="67"/>
      <c r="G308" s="323">
        <v>2</v>
      </c>
      <c r="H308" s="326" t="s">
        <v>631</v>
      </c>
      <c r="I308" s="46">
        <v>12</v>
      </c>
      <c r="K308" s="299">
        <f>I308</f>
        <v>12</v>
      </c>
    </row>
    <row r="309" spans="1:11" ht="14.25">
      <c r="A309" s="47">
        <v>2</v>
      </c>
      <c r="B309" s="48"/>
      <c r="C309" s="44" t="s">
        <v>207</v>
      </c>
      <c r="D309" s="50"/>
      <c r="E309" s="49" t="s">
        <v>235</v>
      </c>
      <c r="F309" s="67"/>
      <c r="G309" s="323">
        <v>3</v>
      </c>
      <c r="H309" s="326" t="s">
        <v>632</v>
      </c>
      <c r="I309" s="46">
        <v>10</v>
      </c>
      <c r="K309" s="299">
        <f>I309</f>
        <v>10</v>
      </c>
    </row>
    <row r="310" spans="1:11" ht="15" thickBot="1">
      <c r="A310" s="52">
        <v>4</v>
      </c>
      <c r="B310" s="53"/>
      <c r="C310" s="39" t="s">
        <v>207</v>
      </c>
      <c r="D310" s="40"/>
      <c r="E310" s="39" t="s">
        <v>236</v>
      </c>
      <c r="F310" s="65"/>
      <c r="G310" s="324">
        <v>4</v>
      </c>
      <c r="H310" s="332" t="s">
        <v>633</v>
      </c>
      <c r="I310" s="41">
        <v>8</v>
      </c>
      <c r="K310" s="299">
        <f>I310</f>
        <v>8</v>
      </c>
    </row>
    <row r="311" spans="1:9" ht="14.25" thickBot="1">
      <c r="A311" s="57"/>
      <c r="B311" s="58"/>
      <c r="C311" s="36"/>
      <c r="D311" s="36"/>
      <c r="E311" s="55"/>
      <c r="F311" s="68"/>
      <c r="G311" s="54"/>
      <c r="H311" s="56"/>
      <c r="I311" s="36"/>
    </row>
    <row r="312" spans="1:18" s="82" customFormat="1" ht="22.5" customHeight="1">
      <c r="A312" s="78" t="s">
        <v>143</v>
      </c>
      <c r="B312" s="79">
        <v>39</v>
      </c>
      <c r="C312" s="80" t="s">
        <v>355</v>
      </c>
      <c r="D312" s="80"/>
      <c r="E312" s="79" t="s">
        <v>135</v>
      </c>
      <c r="F312" s="80" t="s">
        <v>337</v>
      </c>
      <c r="G312" s="79" t="s">
        <v>4</v>
      </c>
      <c r="H312" s="73" t="s">
        <v>80</v>
      </c>
      <c r="I312" s="183"/>
      <c r="R312" s="350"/>
    </row>
    <row r="313" spans="1:18" s="69" customFormat="1" ht="19.5" customHeight="1" thickBot="1">
      <c r="A313" s="74" t="s">
        <v>6</v>
      </c>
      <c r="B313" s="38"/>
      <c r="C313" s="75" t="s">
        <v>7</v>
      </c>
      <c r="D313" s="65"/>
      <c r="E313" s="75" t="s">
        <v>8</v>
      </c>
      <c r="F313" s="65"/>
      <c r="G313" s="70" t="s">
        <v>148</v>
      </c>
      <c r="H313" s="76" t="s">
        <v>10</v>
      </c>
      <c r="I313" s="190" t="s">
        <v>374</v>
      </c>
      <c r="R313" s="62"/>
    </row>
    <row r="314" spans="1:12" ht="14.25">
      <c r="A314" s="42">
        <v>1</v>
      </c>
      <c r="B314" s="43"/>
      <c r="C314" s="44" t="s">
        <v>17</v>
      </c>
      <c r="D314" s="45"/>
      <c r="E314" s="142" t="s">
        <v>351</v>
      </c>
      <c r="F314" s="66"/>
      <c r="G314" s="322">
        <v>1</v>
      </c>
      <c r="H314" s="325" t="s">
        <v>634</v>
      </c>
      <c r="I314" s="51">
        <v>28</v>
      </c>
      <c r="L314" s="303">
        <f>I314</f>
        <v>28</v>
      </c>
    </row>
    <row r="315" spans="1:12" ht="15" thickBot="1">
      <c r="A315" s="52">
        <v>2</v>
      </c>
      <c r="B315" s="53"/>
      <c r="C315" s="39" t="s">
        <v>266</v>
      </c>
      <c r="D315" s="40"/>
      <c r="E315" s="144" t="s">
        <v>281</v>
      </c>
      <c r="F315" s="65"/>
      <c r="G315" s="324">
        <v>2</v>
      </c>
      <c r="H315" s="332" t="s">
        <v>635</v>
      </c>
      <c r="I315" s="41">
        <v>24</v>
      </c>
      <c r="L315" s="303">
        <f>I315</f>
        <v>24</v>
      </c>
    </row>
    <row r="317" spans="10:13" ht="14.25">
      <c r="J317" s="345">
        <f>SUM(J1:J315)</f>
        <v>343</v>
      </c>
      <c r="K317" s="286">
        <f>SUM(K1:K315)</f>
        <v>322</v>
      </c>
      <c r="L317" s="286">
        <f>SUM(L1:L315)</f>
        <v>193</v>
      </c>
      <c r="M317" s="286">
        <f>SUM(M1:M315)</f>
        <v>204</v>
      </c>
    </row>
    <row r="318" spans="1:9" ht="14.25">
      <c r="A318" s="279"/>
      <c r="B318" s="280"/>
      <c r="C318" s="279"/>
      <c r="D318" s="279"/>
      <c r="E318" s="281"/>
      <c r="F318" s="282"/>
      <c r="G318" s="280"/>
      <c r="H318" s="278"/>
      <c r="I318" s="278"/>
    </row>
    <row r="320" ht="14.25">
      <c r="F320" s="69" t="s">
        <v>373</v>
      </c>
    </row>
    <row r="322" spans="1:15" ht="13.5">
      <c r="A322" s="284">
        <v>1</v>
      </c>
      <c r="B322" s="285" t="s">
        <v>412</v>
      </c>
      <c r="C322" s="286"/>
      <c r="D322" s="286"/>
      <c r="E322" s="284"/>
      <c r="F322" s="287"/>
      <c r="G322" s="288" t="s">
        <v>414</v>
      </c>
      <c r="H322" s="288" t="s">
        <v>415</v>
      </c>
      <c r="I322" s="288" t="s">
        <v>416</v>
      </c>
      <c r="J322" s="286">
        <f>SUM(J1:J315)</f>
        <v>343</v>
      </c>
      <c r="O322" s="285" t="s">
        <v>412</v>
      </c>
    </row>
    <row r="324" spans="3:18" ht="17.25">
      <c r="C324" s="293" t="s">
        <v>17</v>
      </c>
      <c r="D324" s="294"/>
      <c r="F324" s="69">
        <v>3</v>
      </c>
      <c r="G324" s="63">
        <v>0</v>
      </c>
      <c r="H324" s="346">
        <f>J201+J197+J143+J115+J114+J84+J80+J75+J42+J34</f>
        <v>64.5</v>
      </c>
      <c r="I324" s="347">
        <f>H324</f>
        <v>64.5</v>
      </c>
      <c r="O324" s="353" t="s">
        <v>266</v>
      </c>
      <c r="P324" s="354"/>
      <c r="Q324" s="355" t="s">
        <v>644</v>
      </c>
      <c r="R324" s="356">
        <v>81</v>
      </c>
    </row>
    <row r="325" spans="3:18" ht="17.25">
      <c r="C325" s="293" t="s">
        <v>266</v>
      </c>
      <c r="D325" s="294"/>
      <c r="F325" s="69">
        <v>1</v>
      </c>
      <c r="G325" s="63">
        <v>0</v>
      </c>
      <c r="H325" s="346">
        <f>J259+J256+J202+J196+J193+J192+J145+J137+J83+J72+J40</f>
        <v>81</v>
      </c>
      <c r="I325" s="347">
        <f aca="true" t="shared" si="14" ref="I325:I333">H325</f>
        <v>81</v>
      </c>
      <c r="O325" s="353" t="s">
        <v>207</v>
      </c>
      <c r="P325" s="354"/>
      <c r="Q325" s="355" t="s">
        <v>645</v>
      </c>
      <c r="R325" s="356">
        <v>72.5</v>
      </c>
    </row>
    <row r="326" spans="3:18" ht="17.25">
      <c r="C326" s="293" t="s">
        <v>169</v>
      </c>
      <c r="D326" s="294"/>
      <c r="F326" s="69">
        <v>6</v>
      </c>
      <c r="G326" s="63">
        <v>0</v>
      </c>
      <c r="H326" s="346">
        <f>J257+J38+J65</f>
        <v>24</v>
      </c>
      <c r="I326" s="347">
        <f t="shared" si="14"/>
        <v>24</v>
      </c>
      <c r="O326" s="353" t="s">
        <v>17</v>
      </c>
      <c r="P326" s="354"/>
      <c r="Q326" s="355" t="s">
        <v>646</v>
      </c>
      <c r="R326" s="356">
        <v>64.5</v>
      </c>
    </row>
    <row r="327" spans="3:18" ht="17.25">
      <c r="C327" s="293" t="s">
        <v>207</v>
      </c>
      <c r="D327" s="294"/>
      <c r="F327" s="69">
        <v>2</v>
      </c>
      <c r="G327" s="63">
        <v>0</v>
      </c>
      <c r="H327" s="346">
        <f>J262+J258+J142+J141+J136+J135+J113+J111+J81+J79+J68</f>
        <v>72.5</v>
      </c>
      <c r="I327" s="347">
        <f t="shared" si="14"/>
        <v>72.5</v>
      </c>
      <c r="O327" s="353" t="s">
        <v>181</v>
      </c>
      <c r="P327" s="354"/>
      <c r="Q327" s="355" t="s">
        <v>647</v>
      </c>
      <c r="R327" s="356">
        <v>37.5</v>
      </c>
    </row>
    <row r="328" spans="3:18" ht="17.25">
      <c r="C328" s="293" t="s">
        <v>203</v>
      </c>
      <c r="D328" s="294"/>
      <c r="F328" s="69">
        <v>8</v>
      </c>
      <c r="G328" s="63"/>
      <c r="H328" s="346">
        <f>J112+J194+J261</f>
        <v>13</v>
      </c>
      <c r="I328" s="347">
        <f t="shared" si="14"/>
        <v>13</v>
      </c>
      <c r="O328" s="353" t="s">
        <v>417</v>
      </c>
      <c r="P328" s="354"/>
      <c r="Q328" s="355" t="s">
        <v>648</v>
      </c>
      <c r="R328" s="356">
        <v>24.5</v>
      </c>
    </row>
    <row r="329" spans="3:18" ht="17.25">
      <c r="C329" s="293" t="s">
        <v>29</v>
      </c>
      <c r="D329" s="294"/>
      <c r="G329" s="63"/>
      <c r="H329" s="346">
        <v>0</v>
      </c>
      <c r="I329" s="347">
        <f t="shared" si="14"/>
        <v>0</v>
      </c>
      <c r="O329" s="353" t="s">
        <v>169</v>
      </c>
      <c r="P329" s="354"/>
      <c r="Q329" s="355" t="s">
        <v>649</v>
      </c>
      <c r="R329" s="356">
        <v>24</v>
      </c>
    </row>
    <row r="330" spans="3:18" ht="17.25">
      <c r="C330" s="293" t="s">
        <v>66</v>
      </c>
      <c r="D330" s="294"/>
      <c r="F330" s="69">
        <v>7</v>
      </c>
      <c r="G330" s="63"/>
      <c r="H330" s="346">
        <f>J31</f>
        <v>14</v>
      </c>
      <c r="I330" s="347">
        <f t="shared" si="14"/>
        <v>14</v>
      </c>
      <c r="O330" s="353" t="s">
        <v>66</v>
      </c>
      <c r="P330" s="354"/>
      <c r="Q330" s="355" t="s">
        <v>650</v>
      </c>
      <c r="R330" s="356">
        <v>14</v>
      </c>
    </row>
    <row r="331" spans="3:18" ht="17.25">
      <c r="C331" s="293" t="s">
        <v>417</v>
      </c>
      <c r="D331" s="294"/>
      <c r="F331" s="69">
        <v>5</v>
      </c>
      <c r="G331" s="63">
        <v>0</v>
      </c>
      <c r="H331" s="346">
        <f>J39+J66+J82+J85+J260</f>
        <v>24.5</v>
      </c>
      <c r="I331" s="347">
        <f t="shared" si="14"/>
        <v>24.5</v>
      </c>
      <c r="O331" s="353" t="s">
        <v>203</v>
      </c>
      <c r="P331" s="354"/>
      <c r="Q331" s="355" t="s">
        <v>651</v>
      </c>
      <c r="R331" s="356">
        <v>13</v>
      </c>
    </row>
    <row r="332" spans="3:18" ht="17.25">
      <c r="C332" s="293" t="s">
        <v>413</v>
      </c>
      <c r="D332" s="294"/>
      <c r="F332" s="69">
        <v>9</v>
      </c>
      <c r="G332" s="63"/>
      <c r="H332" s="346">
        <f>J32</f>
        <v>12</v>
      </c>
      <c r="I332" s="347">
        <f t="shared" si="14"/>
        <v>12</v>
      </c>
      <c r="O332" s="353" t="s">
        <v>413</v>
      </c>
      <c r="P332" s="354"/>
      <c r="Q332" s="355" t="s">
        <v>652</v>
      </c>
      <c r="R332" s="356">
        <v>12</v>
      </c>
    </row>
    <row r="333" spans="3:18" ht="18" thickBot="1">
      <c r="C333" s="293" t="s">
        <v>181</v>
      </c>
      <c r="D333" s="294"/>
      <c r="F333" s="69">
        <v>4</v>
      </c>
      <c r="G333" s="313">
        <v>0</v>
      </c>
      <c r="H333" s="348">
        <f>J33+J41+J67+J69+J73+J74+J144+J195</f>
        <v>37.5</v>
      </c>
      <c r="I333" s="349">
        <f t="shared" si="14"/>
        <v>37.5</v>
      </c>
      <c r="J333" s="316"/>
      <c r="O333" s="353" t="s">
        <v>29</v>
      </c>
      <c r="P333" s="354"/>
      <c r="Q333" s="355" t="s">
        <v>653</v>
      </c>
      <c r="R333" s="355">
        <v>0</v>
      </c>
    </row>
    <row r="334" spans="2:9" ht="14.25">
      <c r="B334" s="69" t="s">
        <v>419</v>
      </c>
      <c r="C334" s="295"/>
      <c r="D334" s="296"/>
      <c r="G334" s="63"/>
      <c r="H334" s="346"/>
      <c r="I334" s="347">
        <f>SUM(I324:I333)</f>
        <v>343</v>
      </c>
    </row>
    <row r="335" spans="2:9" ht="14.25">
      <c r="B335" s="69"/>
      <c r="C335" s="295"/>
      <c r="D335" s="296"/>
      <c r="G335" s="63"/>
      <c r="I335" s="292"/>
    </row>
    <row r="336" spans="1:15" ht="13.5">
      <c r="A336" s="297">
        <v>1</v>
      </c>
      <c r="B336" s="298" t="s">
        <v>137</v>
      </c>
      <c r="C336" s="299"/>
      <c r="D336" s="299"/>
      <c r="E336" s="297"/>
      <c r="F336" s="300"/>
      <c r="G336" s="129"/>
      <c r="H336" s="129" t="s">
        <v>415</v>
      </c>
      <c r="I336" s="129" t="s">
        <v>416</v>
      </c>
      <c r="J336" s="299"/>
      <c r="K336" s="299">
        <f>SUM(K1:K316)</f>
        <v>322</v>
      </c>
      <c r="O336" s="298" t="s">
        <v>137</v>
      </c>
    </row>
    <row r="338" spans="3:18" ht="17.25">
      <c r="C338" s="293" t="s">
        <v>17</v>
      </c>
      <c r="D338" s="294"/>
      <c r="F338" s="69">
        <v>3</v>
      </c>
      <c r="G338" s="63"/>
      <c r="H338" s="64">
        <f>I273+I247+I250+I252+I213+I184+I160+I26+I17+I12</f>
        <v>90</v>
      </c>
      <c r="I338" s="292">
        <f>G338+H338</f>
        <v>90</v>
      </c>
      <c r="O338" s="353" t="s">
        <v>207</v>
      </c>
      <c r="P338" s="354"/>
      <c r="Q338" s="355" t="s">
        <v>644</v>
      </c>
      <c r="R338" s="357">
        <v>96</v>
      </c>
    </row>
    <row r="339" spans="3:18" ht="17.25">
      <c r="C339" s="293" t="s">
        <v>266</v>
      </c>
      <c r="D339" s="294"/>
      <c r="F339" s="69">
        <v>5</v>
      </c>
      <c r="G339" s="63"/>
      <c r="H339" s="64">
        <f>I249+I51</f>
        <v>21</v>
      </c>
      <c r="I339" s="292">
        <f aca="true" t="shared" si="15" ref="I339:I347">G339+H339</f>
        <v>21</v>
      </c>
      <c r="O339" s="353" t="s">
        <v>17</v>
      </c>
      <c r="P339" s="354"/>
      <c r="Q339" s="355" t="s">
        <v>645</v>
      </c>
      <c r="R339" s="357">
        <v>90</v>
      </c>
    </row>
    <row r="340" spans="3:18" ht="17.25">
      <c r="C340" s="293" t="s">
        <v>169</v>
      </c>
      <c r="D340" s="294"/>
      <c r="F340" s="69">
        <v>3</v>
      </c>
      <c r="G340" s="63"/>
      <c r="H340" s="64">
        <f>I308+I276+I251+I158+I274</f>
        <v>49</v>
      </c>
      <c r="I340" s="292">
        <f t="shared" si="15"/>
        <v>49</v>
      </c>
      <c r="O340" s="353" t="s">
        <v>169</v>
      </c>
      <c r="P340" s="354"/>
      <c r="Q340" s="355" t="s">
        <v>646</v>
      </c>
      <c r="R340" s="355">
        <v>49</v>
      </c>
    </row>
    <row r="341" spans="3:18" ht="17.25">
      <c r="C341" s="293" t="s">
        <v>207</v>
      </c>
      <c r="D341" s="294"/>
      <c r="F341" s="69">
        <v>1</v>
      </c>
      <c r="G341" s="63"/>
      <c r="H341" s="64">
        <f>I310+I309+I307+I279+I278+I248+I188+I187+I186+I183+I182+I181+I162+I159+I18+I13</f>
        <v>96</v>
      </c>
      <c r="I341" s="292">
        <f t="shared" si="15"/>
        <v>96</v>
      </c>
      <c r="O341" s="353" t="s">
        <v>66</v>
      </c>
      <c r="P341" s="354"/>
      <c r="Q341" s="355" t="s">
        <v>647</v>
      </c>
      <c r="R341" s="358">
        <v>25</v>
      </c>
    </row>
    <row r="342" spans="3:18" ht="17.25">
      <c r="C342" s="293" t="s">
        <v>203</v>
      </c>
      <c r="D342" s="294"/>
      <c r="G342" s="63"/>
      <c r="I342" s="292">
        <f t="shared" si="15"/>
        <v>0</v>
      </c>
      <c r="O342" s="353" t="s">
        <v>266</v>
      </c>
      <c r="P342" s="354"/>
      <c r="Q342" s="355" t="s">
        <v>648</v>
      </c>
      <c r="R342" s="355">
        <v>21</v>
      </c>
    </row>
    <row r="343" spans="3:18" ht="17.25">
      <c r="C343" s="293" t="s">
        <v>29</v>
      </c>
      <c r="D343" s="294"/>
      <c r="G343" s="63"/>
      <c r="I343" s="292">
        <f t="shared" si="15"/>
        <v>0</v>
      </c>
      <c r="O343" s="353" t="s">
        <v>413</v>
      </c>
      <c r="P343" s="354"/>
      <c r="Q343" s="355" t="s">
        <v>649</v>
      </c>
      <c r="R343" s="355">
        <v>19</v>
      </c>
    </row>
    <row r="344" spans="3:18" ht="17.25">
      <c r="C344" s="293" t="s">
        <v>66</v>
      </c>
      <c r="D344" s="294"/>
      <c r="F344" s="69">
        <v>4</v>
      </c>
      <c r="G344" s="63"/>
      <c r="H344" s="64">
        <f>I280+I277+I214+I163+I11</f>
        <v>25</v>
      </c>
      <c r="I344" s="292">
        <f t="shared" si="15"/>
        <v>25</v>
      </c>
      <c r="O344" s="353" t="s">
        <v>417</v>
      </c>
      <c r="P344" s="354"/>
      <c r="Q344" s="355" t="s">
        <v>650</v>
      </c>
      <c r="R344" s="358">
        <v>11</v>
      </c>
    </row>
    <row r="345" spans="3:18" ht="17.25">
      <c r="C345" s="293" t="s">
        <v>417</v>
      </c>
      <c r="D345" s="294"/>
      <c r="F345" s="69">
        <v>7</v>
      </c>
      <c r="G345" s="63"/>
      <c r="H345" s="64">
        <f>I185+I157+I58+I25</f>
        <v>11</v>
      </c>
      <c r="I345" s="292">
        <f t="shared" si="15"/>
        <v>11</v>
      </c>
      <c r="O345" s="353" t="s">
        <v>181</v>
      </c>
      <c r="P345" s="354"/>
      <c r="Q345" s="355" t="s">
        <v>651</v>
      </c>
      <c r="R345" s="358">
        <v>2</v>
      </c>
    </row>
    <row r="346" spans="3:18" ht="17.25">
      <c r="C346" s="293" t="s">
        <v>413</v>
      </c>
      <c r="D346" s="294"/>
      <c r="F346" s="69">
        <v>6</v>
      </c>
      <c r="G346" s="63"/>
      <c r="H346" s="64">
        <f>I275+I161+I156</f>
        <v>19</v>
      </c>
      <c r="I346" s="292">
        <f t="shared" si="15"/>
        <v>19</v>
      </c>
      <c r="O346" s="353" t="s">
        <v>203</v>
      </c>
      <c r="P346" s="354"/>
      <c r="Q346" s="355" t="s">
        <v>652</v>
      </c>
      <c r="R346" s="359">
        <v>0</v>
      </c>
    </row>
    <row r="347" spans="3:18" ht="18" thickBot="1">
      <c r="C347" s="293" t="s">
        <v>181</v>
      </c>
      <c r="D347" s="294"/>
      <c r="F347" s="69">
        <v>8</v>
      </c>
      <c r="G347" s="313"/>
      <c r="H347" s="314">
        <f>I59+I52+I19</f>
        <v>2</v>
      </c>
      <c r="I347" s="315">
        <f t="shared" si="15"/>
        <v>2</v>
      </c>
      <c r="J347" s="316"/>
      <c r="O347" s="353" t="s">
        <v>29</v>
      </c>
      <c r="P347" s="354"/>
      <c r="Q347" s="355" t="s">
        <v>653</v>
      </c>
      <c r="R347" s="358">
        <v>0</v>
      </c>
    </row>
    <row r="348" spans="2:9" ht="14.25">
      <c r="B348" s="69" t="s">
        <v>419</v>
      </c>
      <c r="I348" s="64">
        <f>SUM(I338:I347)</f>
        <v>313</v>
      </c>
    </row>
    <row r="349" ht="14.25">
      <c r="B349" s="69"/>
    </row>
    <row r="350" spans="1:15" ht="13.5">
      <c r="A350" s="301">
        <v>1</v>
      </c>
      <c r="B350" s="302" t="s">
        <v>139</v>
      </c>
      <c r="C350" s="303"/>
      <c r="D350" s="303"/>
      <c r="E350" s="301"/>
      <c r="F350" s="304"/>
      <c r="G350" s="305"/>
      <c r="H350" s="305" t="s">
        <v>415</v>
      </c>
      <c r="I350" s="305" t="s">
        <v>416</v>
      </c>
      <c r="J350" s="303"/>
      <c r="K350" s="303"/>
      <c r="L350" s="303">
        <f>SUM(L7:L316)</f>
        <v>193</v>
      </c>
      <c r="O350" s="302" t="s">
        <v>139</v>
      </c>
    </row>
    <row r="352" spans="3:18" ht="17.25">
      <c r="C352" s="293" t="s">
        <v>17</v>
      </c>
      <c r="D352" s="294"/>
      <c r="F352" s="69">
        <v>2</v>
      </c>
      <c r="G352" s="63"/>
      <c r="H352" s="64">
        <f>I314+I284+I266+I219+I209</f>
        <v>55</v>
      </c>
      <c r="I352" s="292">
        <f>G352+H352</f>
        <v>55</v>
      </c>
      <c r="O352" s="353" t="s">
        <v>266</v>
      </c>
      <c r="P352" s="354"/>
      <c r="Q352" s="355" t="s">
        <v>644</v>
      </c>
      <c r="R352" s="355">
        <v>96</v>
      </c>
    </row>
    <row r="353" spans="3:18" ht="17.25">
      <c r="C353" s="293" t="s">
        <v>266</v>
      </c>
      <c r="D353" s="294"/>
      <c r="F353" s="69">
        <v>1</v>
      </c>
      <c r="G353" s="63"/>
      <c r="H353" s="64">
        <f>I315+I285+I269+I268+I267+I218+I208+I207+I168</f>
        <v>96</v>
      </c>
      <c r="I353" s="292">
        <f aca="true" t="shared" si="16" ref="I353:I361">G353+H353</f>
        <v>96</v>
      </c>
      <c r="O353" s="353" t="s">
        <v>17</v>
      </c>
      <c r="P353" s="354"/>
      <c r="Q353" s="355" t="s">
        <v>645</v>
      </c>
      <c r="R353" s="355">
        <v>55</v>
      </c>
    </row>
    <row r="354" spans="3:18" ht="17.25">
      <c r="C354" s="293" t="s">
        <v>169</v>
      </c>
      <c r="D354" s="294"/>
      <c r="F354" s="69">
        <v>5</v>
      </c>
      <c r="G354" s="63"/>
      <c r="H354" s="64">
        <f>I220</f>
        <v>5</v>
      </c>
      <c r="I354" s="292">
        <f t="shared" si="16"/>
        <v>5</v>
      </c>
      <c r="O354" s="353" t="s">
        <v>413</v>
      </c>
      <c r="P354" s="354"/>
      <c r="Q354" s="355" t="s">
        <v>646</v>
      </c>
      <c r="R354" s="355">
        <v>14</v>
      </c>
    </row>
    <row r="355" spans="3:18" ht="17.25">
      <c r="C355" s="293" t="s">
        <v>207</v>
      </c>
      <c r="D355" s="294"/>
      <c r="F355" s="69">
        <v>4</v>
      </c>
      <c r="G355" s="63"/>
      <c r="H355" s="64">
        <f>I169</f>
        <v>10</v>
      </c>
      <c r="I355" s="292">
        <f t="shared" si="16"/>
        <v>10</v>
      </c>
      <c r="O355" s="353" t="s">
        <v>207</v>
      </c>
      <c r="P355" s="354"/>
      <c r="Q355" s="355" t="s">
        <v>647</v>
      </c>
      <c r="R355" s="355">
        <v>10</v>
      </c>
    </row>
    <row r="356" spans="3:18" ht="17.25">
      <c r="C356" s="293" t="s">
        <v>203</v>
      </c>
      <c r="D356" s="294"/>
      <c r="G356" s="63"/>
      <c r="I356" s="292">
        <f t="shared" si="16"/>
        <v>0</v>
      </c>
      <c r="O356" s="353" t="s">
        <v>169</v>
      </c>
      <c r="P356" s="354"/>
      <c r="Q356" s="355" t="s">
        <v>648</v>
      </c>
      <c r="R356" s="355">
        <v>5</v>
      </c>
    </row>
    <row r="357" spans="3:18" ht="17.25">
      <c r="C357" s="293" t="s">
        <v>29</v>
      </c>
      <c r="D357" s="294"/>
      <c r="G357" s="63"/>
      <c r="I357" s="292">
        <f t="shared" si="16"/>
        <v>0</v>
      </c>
      <c r="O357" s="353" t="s">
        <v>181</v>
      </c>
      <c r="P357" s="354"/>
      <c r="Q357" s="355" t="s">
        <v>649</v>
      </c>
      <c r="R357" s="355">
        <v>3</v>
      </c>
    </row>
    <row r="358" spans="3:18" ht="17.25">
      <c r="C358" s="293" t="s">
        <v>66</v>
      </c>
      <c r="D358" s="294"/>
      <c r="F358" s="69">
        <v>7</v>
      </c>
      <c r="G358" s="63"/>
      <c r="H358" s="64">
        <f>I223</f>
        <v>2</v>
      </c>
      <c r="I358" s="292">
        <f t="shared" si="16"/>
        <v>2</v>
      </c>
      <c r="O358" s="353" t="s">
        <v>66</v>
      </c>
      <c r="P358" s="354"/>
      <c r="Q358" s="355" t="s">
        <v>650</v>
      </c>
      <c r="R358" s="355">
        <v>2</v>
      </c>
    </row>
    <row r="359" spans="3:18" ht="17.25">
      <c r="C359" s="293" t="s">
        <v>417</v>
      </c>
      <c r="D359" s="294"/>
      <c r="G359" s="63"/>
      <c r="I359" s="292">
        <f t="shared" si="16"/>
        <v>0</v>
      </c>
      <c r="O359" s="353" t="s">
        <v>203</v>
      </c>
      <c r="P359" s="354"/>
      <c r="Q359" s="355" t="s">
        <v>651</v>
      </c>
      <c r="R359" s="355">
        <v>0</v>
      </c>
    </row>
    <row r="360" spans="3:18" ht="17.25">
      <c r="C360" s="293" t="s">
        <v>413</v>
      </c>
      <c r="D360" s="294"/>
      <c r="F360" s="69">
        <v>3</v>
      </c>
      <c r="G360" s="63"/>
      <c r="H360" s="64">
        <f>I167</f>
        <v>14</v>
      </c>
      <c r="I360" s="292">
        <f t="shared" si="16"/>
        <v>14</v>
      </c>
      <c r="O360" s="353" t="s">
        <v>29</v>
      </c>
      <c r="P360" s="354"/>
      <c r="Q360" s="355" t="s">
        <v>652</v>
      </c>
      <c r="R360" s="355">
        <v>0</v>
      </c>
    </row>
    <row r="361" spans="3:18" ht="18" thickBot="1">
      <c r="C361" s="293" t="s">
        <v>181</v>
      </c>
      <c r="D361" s="294"/>
      <c r="F361" s="69">
        <v>6</v>
      </c>
      <c r="G361" s="313"/>
      <c r="H361" s="314">
        <f>I224+I131</f>
        <v>3</v>
      </c>
      <c r="I361" s="315">
        <f t="shared" si="16"/>
        <v>3</v>
      </c>
      <c r="J361" s="316"/>
      <c r="O361" s="353" t="s">
        <v>417</v>
      </c>
      <c r="P361" s="354"/>
      <c r="Q361" s="355" t="s">
        <v>653</v>
      </c>
      <c r="R361" s="360">
        <v>0</v>
      </c>
    </row>
    <row r="362" spans="2:9" ht="14.25">
      <c r="B362" s="69" t="s">
        <v>419</v>
      </c>
      <c r="I362" s="64">
        <f>SUM(I352:I361)</f>
        <v>185</v>
      </c>
    </row>
    <row r="363" ht="14.25">
      <c r="B363" s="69"/>
    </row>
    <row r="364" spans="1:15" ht="13.5">
      <c r="A364" s="306">
        <v>1</v>
      </c>
      <c r="B364" s="307" t="s">
        <v>418</v>
      </c>
      <c r="C364" s="308"/>
      <c r="D364" s="308"/>
      <c r="E364" s="306"/>
      <c r="F364" s="309"/>
      <c r="G364" s="310"/>
      <c r="H364" s="310" t="s">
        <v>415</v>
      </c>
      <c r="I364" s="310" t="s">
        <v>416</v>
      </c>
      <c r="J364" s="308"/>
      <c r="K364" s="308"/>
      <c r="L364" s="308"/>
      <c r="M364" s="308">
        <f>SUM(M7:M316)</f>
        <v>204</v>
      </c>
      <c r="O364" s="307" t="s">
        <v>418</v>
      </c>
    </row>
    <row r="366" spans="3:18" ht="17.25">
      <c r="C366" s="293" t="s">
        <v>17</v>
      </c>
      <c r="D366" s="294"/>
      <c r="F366" s="69">
        <v>1</v>
      </c>
      <c r="G366" s="63"/>
      <c r="H366" s="64">
        <f>I303+I302+I301+I300+I298+I293+I291+I150+I243+I242+I240+I239+I234+I231+I229+I177+I176+I174</f>
        <v>110</v>
      </c>
      <c r="I366" s="292">
        <f>G366+H366</f>
        <v>110</v>
      </c>
      <c r="O366" s="353" t="s">
        <v>17</v>
      </c>
      <c r="P366" s="354"/>
      <c r="Q366" s="355" t="s">
        <v>644</v>
      </c>
      <c r="R366" s="355">
        <v>110</v>
      </c>
    </row>
    <row r="367" spans="3:18" ht="17.25">
      <c r="C367" s="293" t="s">
        <v>266</v>
      </c>
      <c r="D367" s="294"/>
      <c r="F367" s="69">
        <v>4</v>
      </c>
      <c r="G367" s="63"/>
      <c r="H367" s="64">
        <f>I294+I233+I152</f>
        <v>16</v>
      </c>
      <c r="I367" s="292">
        <f aca="true" t="shared" si="17" ref="I367:I375">G367+H367</f>
        <v>16</v>
      </c>
      <c r="O367" s="353" t="s">
        <v>207</v>
      </c>
      <c r="P367" s="354"/>
      <c r="Q367" s="355" t="s">
        <v>645</v>
      </c>
      <c r="R367" s="355">
        <v>35</v>
      </c>
    </row>
    <row r="368" spans="3:18" ht="17.25">
      <c r="C368" s="293" t="s">
        <v>169</v>
      </c>
      <c r="D368" s="294"/>
      <c r="G368" s="63"/>
      <c r="I368" s="292">
        <f t="shared" si="17"/>
        <v>0</v>
      </c>
      <c r="O368" s="353" t="s">
        <v>417</v>
      </c>
      <c r="P368" s="354"/>
      <c r="Q368" s="355" t="s">
        <v>646</v>
      </c>
      <c r="R368" s="355">
        <v>19</v>
      </c>
    </row>
    <row r="369" spans="3:18" ht="17.25">
      <c r="C369" s="293" t="s">
        <v>207</v>
      </c>
      <c r="D369" s="294"/>
      <c r="F369" s="69">
        <v>2</v>
      </c>
      <c r="G369" s="63"/>
      <c r="H369" s="64">
        <f>I299+I292+I290+I289+I241+I232</f>
        <v>35</v>
      </c>
      <c r="I369" s="292">
        <f t="shared" si="17"/>
        <v>35</v>
      </c>
      <c r="O369" s="353" t="s">
        <v>266</v>
      </c>
      <c r="P369" s="354"/>
      <c r="Q369" s="355" t="s">
        <v>647</v>
      </c>
      <c r="R369" s="355">
        <v>16</v>
      </c>
    </row>
    <row r="370" spans="3:18" ht="17.25">
      <c r="C370" s="293" t="s">
        <v>203</v>
      </c>
      <c r="D370" s="294"/>
      <c r="G370" s="63"/>
      <c r="I370" s="292">
        <f t="shared" si="17"/>
        <v>0</v>
      </c>
      <c r="O370" s="353" t="s">
        <v>29</v>
      </c>
      <c r="P370" s="354"/>
      <c r="Q370" s="355" t="s">
        <v>648</v>
      </c>
      <c r="R370" s="355">
        <v>12</v>
      </c>
    </row>
    <row r="371" spans="3:18" ht="17.25">
      <c r="C371" s="293" t="s">
        <v>29</v>
      </c>
      <c r="D371" s="294"/>
      <c r="F371" s="69">
        <v>5</v>
      </c>
      <c r="G371" s="63"/>
      <c r="H371" s="64">
        <f>I230</f>
        <v>12</v>
      </c>
      <c r="I371" s="292">
        <f t="shared" si="17"/>
        <v>12</v>
      </c>
      <c r="O371" s="353" t="s">
        <v>66</v>
      </c>
      <c r="P371" s="354"/>
      <c r="Q371" s="355" t="s">
        <v>649</v>
      </c>
      <c r="R371" s="355">
        <v>12</v>
      </c>
    </row>
    <row r="372" spans="3:18" ht="17.25">
      <c r="C372" s="293" t="s">
        <v>66</v>
      </c>
      <c r="D372" s="294"/>
      <c r="F372" s="69">
        <v>5</v>
      </c>
      <c r="G372" s="63"/>
      <c r="H372" s="64">
        <f>I175</f>
        <v>12</v>
      </c>
      <c r="I372" s="292">
        <f t="shared" si="17"/>
        <v>12</v>
      </c>
      <c r="O372" s="353" t="s">
        <v>169</v>
      </c>
      <c r="P372" s="354"/>
      <c r="Q372" s="355" t="s">
        <v>650</v>
      </c>
      <c r="R372" s="355">
        <v>0</v>
      </c>
    </row>
    <row r="373" spans="3:18" ht="17.25">
      <c r="C373" s="293" t="s">
        <v>417</v>
      </c>
      <c r="D373" s="294"/>
      <c r="F373" s="69">
        <v>3</v>
      </c>
      <c r="G373" s="63"/>
      <c r="H373" s="64">
        <f>I238+I151</f>
        <v>19</v>
      </c>
      <c r="I373" s="292">
        <f t="shared" si="17"/>
        <v>19</v>
      </c>
      <c r="O373" s="353" t="s">
        <v>203</v>
      </c>
      <c r="P373" s="354"/>
      <c r="Q373" s="355" t="s">
        <v>651</v>
      </c>
      <c r="R373" s="355">
        <v>0</v>
      </c>
    </row>
    <row r="374" spans="3:18" ht="17.25">
      <c r="C374" s="293" t="s">
        <v>413</v>
      </c>
      <c r="D374" s="294"/>
      <c r="G374" s="63"/>
      <c r="I374" s="292">
        <f t="shared" si="17"/>
        <v>0</v>
      </c>
      <c r="O374" s="353" t="s">
        <v>413</v>
      </c>
      <c r="P374" s="354"/>
      <c r="Q374" s="355" t="s">
        <v>652</v>
      </c>
      <c r="R374" s="355">
        <v>0</v>
      </c>
    </row>
    <row r="375" spans="3:18" ht="18" thickBot="1">
      <c r="C375" s="293" t="s">
        <v>181</v>
      </c>
      <c r="D375" s="294"/>
      <c r="G375" s="313"/>
      <c r="H375" s="314"/>
      <c r="I375" s="315">
        <f t="shared" si="17"/>
        <v>0</v>
      </c>
      <c r="J375" s="316"/>
      <c r="O375" s="353" t="s">
        <v>181</v>
      </c>
      <c r="P375" s="354"/>
      <c r="Q375" s="355" t="s">
        <v>653</v>
      </c>
      <c r="R375" s="360">
        <v>0</v>
      </c>
    </row>
    <row r="376" spans="2:9" ht="14.25">
      <c r="B376" s="69" t="s">
        <v>419</v>
      </c>
      <c r="I376" s="64">
        <f>SUM(I366:I375)</f>
        <v>204</v>
      </c>
    </row>
  </sheetData>
  <mergeCells count="11">
    <mergeCell ref="B44:D44"/>
    <mergeCell ref="F45:I45"/>
    <mergeCell ref="B5:D5"/>
    <mergeCell ref="F14:I14"/>
    <mergeCell ref="F21:I21"/>
    <mergeCell ref="F6:I6"/>
    <mergeCell ref="B117:D117"/>
    <mergeCell ref="B61:D61"/>
    <mergeCell ref="B88:D88"/>
    <mergeCell ref="F89:I89"/>
    <mergeCell ref="F62:I62"/>
  </mergeCells>
  <printOptions horizontalCentered="1"/>
  <pageMargins left="0.36" right="0" top="0.8661417322834646" bottom="0" header="0.35433070866141736" footer="0"/>
  <pageSetup horizontalDpi="300" verticalDpi="300" orientation="portrait" paperSize="9" r:id="rId1"/>
  <headerFooter alignWithMargins="0">
    <oddHeader>&amp;CREGATA REGIONALE D'APERTURA
San Giorgio di Nogaro 20/03/2005</oddHeader>
    <oddFooter>&amp;C&amp;P</oddFooter>
  </headerFooter>
  <rowBreaks count="9" manualBreakCount="9">
    <brk id="1" max="255" man="1"/>
    <brk id="2" max="8" man="1"/>
    <brk id="3" max="255" man="1"/>
    <brk id="42" max="8" man="1"/>
    <brk id="86" max="8" man="1"/>
    <brk id="131" max="8" man="1"/>
    <brk id="177" max="8" man="1"/>
    <brk id="225" max="255" man="1"/>
    <brk id="269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8">
    <pageSetUpPr fitToPage="1"/>
  </sheetPr>
  <dimension ref="A1:R25"/>
  <sheetViews>
    <sheetView workbookViewId="0" topLeftCell="G1">
      <selection activeCell="J1" sqref="J1:R12"/>
    </sheetView>
  </sheetViews>
  <sheetFormatPr defaultColWidth="9.140625" defaultRowHeight="12.75"/>
  <cols>
    <col min="1" max="1" width="8.140625" style="37" customWidth="1"/>
    <col min="2" max="2" width="5.57421875" style="62" customWidth="1"/>
    <col min="3" max="3" width="8.140625" style="37" customWidth="1"/>
    <col min="4" max="4" width="11.421875" style="37" customWidth="1"/>
    <col min="5" max="5" width="7.8515625" style="63" customWidth="1"/>
    <col min="6" max="6" width="33.00390625" style="69" customWidth="1"/>
    <col min="7" max="7" width="8.57421875" style="62" customWidth="1"/>
    <col min="8" max="8" width="12.00390625" style="64" customWidth="1"/>
    <col min="9" max="10" width="9.140625" style="37" customWidth="1"/>
    <col min="11" max="11" width="5.7109375" style="37" customWidth="1"/>
    <col min="12" max="14" width="9.140625" style="37" customWidth="1"/>
    <col min="15" max="15" width="21.28125" style="37" customWidth="1"/>
    <col min="16" max="17" width="9.140625" style="37" customWidth="1"/>
    <col min="18" max="18" width="5.7109375" style="37" customWidth="1"/>
    <col min="19" max="16384" width="9.140625" style="37" customWidth="1"/>
  </cols>
  <sheetData>
    <row r="1" spans="1:9" ht="14.25" thickBot="1">
      <c r="A1" s="57"/>
      <c r="B1" s="58"/>
      <c r="C1" s="36"/>
      <c r="D1" s="36"/>
      <c r="E1" s="55"/>
      <c r="F1" s="68"/>
      <c r="G1" s="54"/>
      <c r="H1" s="56"/>
      <c r="I1" s="36"/>
    </row>
    <row r="2" spans="1:18" s="82" customFormat="1" ht="22.5" customHeight="1">
      <c r="A2" s="234" t="s">
        <v>143</v>
      </c>
      <c r="B2" s="385" t="s">
        <v>335</v>
      </c>
      <c r="C2" s="377"/>
      <c r="D2" s="377"/>
      <c r="E2" s="161" t="s">
        <v>136</v>
      </c>
      <c r="F2" s="235" t="s">
        <v>334</v>
      </c>
      <c r="G2" s="161" t="s">
        <v>4</v>
      </c>
      <c r="H2" s="236" t="s">
        <v>80</v>
      </c>
      <c r="I2" s="183"/>
      <c r="J2" s="234" t="s">
        <v>143</v>
      </c>
      <c r="K2" s="385" t="s">
        <v>336</v>
      </c>
      <c r="L2" s="377"/>
      <c r="M2" s="377"/>
      <c r="N2" s="161" t="s">
        <v>136</v>
      </c>
      <c r="O2" s="235" t="s">
        <v>337</v>
      </c>
      <c r="P2" s="161" t="s">
        <v>4</v>
      </c>
      <c r="Q2" s="236" t="s">
        <v>80</v>
      </c>
      <c r="R2" s="183"/>
    </row>
    <row r="3" spans="1:18" s="82" customFormat="1" ht="22.5" customHeight="1">
      <c r="A3" s="237"/>
      <c r="B3" s="240"/>
      <c r="C3" s="239"/>
      <c r="D3" s="239"/>
      <c r="E3" s="240"/>
      <c r="F3" s="242"/>
      <c r="G3" s="240"/>
      <c r="H3" s="243"/>
      <c r="I3" s="247"/>
      <c r="J3" s="237"/>
      <c r="K3" s="240"/>
      <c r="L3" s="239"/>
      <c r="M3" s="239"/>
      <c r="N3" s="240"/>
      <c r="O3" s="242"/>
      <c r="P3" s="240"/>
      <c r="Q3" s="243"/>
      <c r="R3" s="247"/>
    </row>
    <row r="4" spans="1:18" ht="15" thickBot="1">
      <c r="A4" s="114" t="s">
        <v>6</v>
      </c>
      <c r="B4" s="38"/>
      <c r="C4" s="39" t="s">
        <v>7</v>
      </c>
      <c r="D4" s="40"/>
      <c r="E4" s="39" t="s">
        <v>8</v>
      </c>
      <c r="F4" s="65"/>
      <c r="G4" s="70" t="s">
        <v>148</v>
      </c>
      <c r="H4" s="41" t="s">
        <v>10</v>
      </c>
      <c r="I4" s="190" t="s">
        <v>374</v>
      </c>
      <c r="J4" s="114" t="s">
        <v>6</v>
      </c>
      <c r="K4" s="38"/>
      <c r="L4" s="39" t="s">
        <v>7</v>
      </c>
      <c r="M4" s="40"/>
      <c r="N4" s="39" t="s">
        <v>8</v>
      </c>
      <c r="O4" s="65"/>
      <c r="P4" s="70" t="s">
        <v>148</v>
      </c>
      <c r="Q4" s="41" t="s">
        <v>10</v>
      </c>
      <c r="R4" s="190" t="s">
        <v>374</v>
      </c>
    </row>
    <row r="5" spans="1:18" ht="14.25">
      <c r="A5" s="42">
        <v>1</v>
      </c>
      <c r="B5" s="43"/>
      <c r="C5" s="44" t="s">
        <v>13</v>
      </c>
      <c r="D5" s="45"/>
      <c r="E5" s="44" t="s">
        <v>224</v>
      </c>
      <c r="F5" s="66"/>
      <c r="G5" s="71"/>
      <c r="H5" s="46"/>
      <c r="I5" s="46"/>
      <c r="J5" s="47">
        <v>1</v>
      </c>
      <c r="K5" s="48"/>
      <c r="L5" s="44" t="s">
        <v>127</v>
      </c>
      <c r="M5" s="50"/>
      <c r="N5" s="49" t="s">
        <v>127</v>
      </c>
      <c r="O5" s="67"/>
      <c r="P5" s="71"/>
      <c r="Q5" s="46"/>
      <c r="R5" s="46"/>
    </row>
    <row r="6" spans="1:18" ht="14.25">
      <c r="A6" s="47">
        <v>2</v>
      </c>
      <c r="B6" s="48"/>
      <c r="C6" s="49" t="s">
        <v>169</v>
      </c>
      <c r="D6" s="50"/>
      <c r="E6" s="49" t="s">
        <v>173</v>
      </c>
      <c r="F6" s="67"/>
      <c r="G6" s="72"/>
      <c r="H6" s="51"/>
      <c r="I6" s="51"/>
      <c r="J6" s="47">
        <v>2</v>
      </c>
      <c r="K6" s="48"/>
      <c r="L6" s="44" t="s">
        <v>127</v>
      </c>
      <c r="M6" s="50"/>
      <c r="N6" s="49" t="s">
        <v>127</v>
      </c>
      <c r="O6" s="67"/>
      <c r="P6" s="72"/>
      <c r="Q6" s="51"/>
      <c r="R6" s="51"/>
    </row>
    <row r="7" spans="1:18" ht="14.25">
      <c r="A7" s="47">
        <v>3</v>
      </c>
      <c r="B7" s="48"/>
      <c r="C7" s="49" t="s">
        <v>163</v>
      </c>
      <c r="D7" s="50"/>
      <c r="E7" s="49" t="s">
        <v>166</v>
      </c>
      <c r="F7" s="67"/>
      <c r="G7" s="72"/>
      <c r="H7" s="51"/>
      <c r="I7" s="51"/>
      <c r="J7" s="47">
        <v>3</v>
      </c>
      <c r="K7" s="48"/>
      <c r="L7" s="44" t="s">
        <v>127</v>
      </c>
      <c r="M7" s="50"/>
      <c r="N7" s="49" t="s">
        <v>127</v>
      </c>
      <c r="O7" s="67"/>
      <c r="P7" s="72"/>
      <c r="Q7" s="51"/>
      <c r="R7" s="51"/>
    </row>
    <row r="8" spans="1:18" ht="14.25">
      <c r="A8" s="47">
        <v>4</v>
      </c>
      <c r="B8" s="48"/>
      <c r="C8" s="44" t="s">
        <v>181</v>
      </c>
      <c r="D8" s="50"/>
      <c r="E8" s="49" t="s">
        <v>193</v>
      </c>
      <c r="F8" s="67"/>
      <c r="G8" s="72"/>
      <c r="H8" s="51"/>
      <c r="I8" s="51"/>
      <c r="J8" s="47">
        <v>4</v>
      </c>
      <c r="K8" s="48"/>
      <c r="L8" s="44" t="s">
        <v>127</v>
      </c>
      <c r="M8" s="50"/>
      <c r="N8" s="49" t="s">
        <v>127</v>
      </c>
      <c r="O8" s="67"/>
      <c r="P8" s="72"/>
      <c r="Q8" s="51"/>
      <c r="R8" s="51"/>
    </row>
    <row r="9" spans="1:18" ht="14.25">
      <c r="A9" s="47">
        <v>5</v>
      </c>
      <c r="B9" s="48"/>
      <c r="C9" s="44" t="s">
        <v>13</v>
      </c>
      <c r="D9" s="50"/>
      <c r="E9" s="49" t="s">
        <v>225</v>
      </c>
      <c r="F9" s="67"/>
      <c r="G9" s="72"/>
      <c r="H9" s="51"/>
      <c r="I9" s="51"/>
      <c r="J9" s="47">
        <v>5</v>
      </c>
      <c r="K9" s="48"/>
      <c r="L9" s="44" t="s">
        <v>127</v>
      </c>
      <c r="M9" s="50"/>
      <c r="N9" s="49" t="s">
        <v>127</v>
      </c>
      <c r="O9" s="67"/>
      <c r="P9" s="72"/>
      <c r="Q9" s="51"/>
      <c r="R9" s="51"/>
    </row>
    <row r="10" spans="1:18" ht="14.25">
      <c r="A10" s="47">
        <v>6</v>
      </c>
      <c r="B10" s="48"/>
      <c r="C10" s="49" t="s">
        <v>266</v>
      </c>
      <c r="D10" s="50"/>
      <c r="E10" s="49" t="s">
        <v>280</v>
      </c>
      <c r="F10" s="67"/>
      <c r="G10" s="72"/>
      <c r="H10" s="51"/>
      <c r="I10" s="51"/>
      <c r="J10" s="47">
        <v>6</v>
      </c>
      <c r="K10" s="48"/>
      <c r="L10" s="44" t="s">
        <v>127</v>
      </c>
      <c r="M10" s="50"/>
      <c r="N10" s="49" t="s">
        <v>127</v>
      </c>
      <c r="O10" s="67"/>
      <c r="P10" s="72"/>
      <c r="Q10" s="51"/>
      <c r="R10" s="51"/>
    </row>
    <row r="11" spans="1:18" ht="14.25">
      <c r="A11" s="47" t="s">
        <v>127</v>
      </c>
      <c r="B11" s="48"/>
      <c r="C11" s="44" t="s">
        <v>127</v>
      </c>
      <c r="D11" s="50"/>
      <c r="E11" s="49" t="s">
        <v>127</v>
      </c>
      <c r="F11" s="67"/>
      <c r="G11" s="77" t="s">
        <v>333</v>
      </c>
      <c r="H11" s="51"/>
      <c r="I11" s="51"/>
      <c r="J11" s="47">
        <v>7</v>
      </c>
      <c r="K11" s="48"/>
      <c r="L11" s="44" t="s">
        <v>127</v>
      </c>
      <c r="M11" s="50"/>
      <c r="N11" s="49" t="s">
        <v>127</v>
      </c>
      <c r="O11" s="67"/>
      <c r="P11" s="72"/>
      <c r="Q11" s="51"/>
      <c r="R11" s="51"/>
    </row>
    <row r="12" spans="1:18" ht="15" thickBot="1">
      <c r="A12" s="47" t="s">
        <v>127</v>
      </c>
      <c r="B12" s="48"/>
      <c r="C12" s="44" t="s">
        <v>127</v>
      </c>
      <c r="D12" s="50"/>
      <c r="E12" s="49" t="s">
        <v>127</v>
      </c>
      <c r="F12" s="67"/>
      <c r="G12" s="72"/>
      <c r="H12" s="51"/>
      <c r="I12" s="51"/>
      <c r="J12" s="52">
        <v>8</v>
      </c>
      <c r="K12" s="53"/>
      <c r="L12" s="39" t="s">
        <v>127</v>
      </c>
      <c r="M12" s="40"/>
      <c r="N12" s="39" t="s">
        <v>127</v>
      </c>
      <c r="O12" s="65"/>
      <c r="P12" s="70"/>
      <c r="Q12" s="41"/>
      <c r="R12" s="41"/>
    </row>
    <row r="13" spans="1:18" ht="14.25">
      <c r="A13" s="47">
        <v>1</v>
      </c>
      <c r="B13" s="48"/>
      <c r="C13" s="44" t="s">
        <v>17</v>
      </c>
      <c r="D13" s="50"/>
      <c r="E13" s="49" t="s">
        <v>332</v>
      </c>
      <c r="F13" s="67"/>
      <c r="G13" s="72"/>
      <c r="H13" s="51"/>
      <c r="I13" s="51"/>
      <c r="J13" s="42" t="s">
        <v>127</v>
      </c>
      <c r="K13" s="43"/>
      <c r="L13" s="44" t="s">
        <v>127</v>
      </c>
      <c r="M13" s="45"/>
      <c r="N13" s="44" t="s">
        <v>127</v>
      </c>
      <c r="O13" s="66"/>
      <c r="P13" s="71"/>
      <c r="Q13" s="46"/>
      <c r="R13" s="46"/>
    </row>
    <row r="14" spans="1:18" ht="14.25">
      <c r="A14" s="47">
        <v>2</v>
      </c>
      <c r="B14" s="48"/>
      <c r="C14" s="44" t="s">
        <v>66</v>
      </c>
      <c r="D14" s="50"/>
      <c r="E14" s="49" t="s">
        <v>199</v>
      </c>
      <c r="F14" s="67"/>
      <c r="G14" s="72"/>
      <c r="H14" s="51"/>
      <c r="I14" s="51"/>
      <c r="J14" s="47" t="s">
        <v>127</v>
      </c>
      <c r="K14" s="48"/>
      <c r="L14" s="44" t="s">
        <v>127</v>
      </c>
      <c r="M14" s="50"/>
      <c r="N14" s="49" t="s">
        <v>127</v>
      </c>
      <c r="O14" s="67"/>
      <c r="P14" s="72"/>
      <c r="Q14" s="51"/>
      <c r="R14" s="51"/>
    </row>
    <row r="15" spans="1:18" ht="14.25">
      <c r="A15" s="47">
        <v>3</v>
      </c>
      <c r="B15" s="48"/>
      <c r="C15" s="44" t="s">
        <v>13</v>
      </c>
      <c r="D15" s="50"/>
      <c r="E15" s="49" t="s">
        <v>331</v>
      </c>
      <c r="F15" s="67"/>
      <c r="G15" s="72"/>
      <c r="H15" s="51"/>
      <c r="I15" s="51"/>
      <c r="J15" s="47" t="s">
        <v>127</v>
      </c>
      <c r="K15" s="48"/>
      <c r="L15" s="44" t="s">
        <v>127</v>
      </c>
      <c r="M15" s="50"/>
      <c r="N15" s="49" t="s">
        <v>127</v>
      </c>
      <c r="O15" s="67"/>
      <c r="P15" s="72"/>
      <c r="Q15" s="51"/>
      <c r="R15" s="51"/>
    </row>
    <row r="16" spans="1:18" ht="14.25">
      <c r="A16" s="47">
        <v>4</v>
      </c>
      <c r="B16" s="48"/>
      <c r="C16" s="49" t="s">
        <v>169</v>
      </c>
      <c r="D16" s="50"/>
      <c r="E16" s="49" t="s">
        <v>180</v>
      </c>
      <c r="F16" s="67"/>
      <c r="G16" s="72"/>
      <c r="H16" s="51"/>
      <c r="I16" s="51"/>
      <c r="J16" s="47" t="s">
        <v>127</v>
      </c>
      <c r="K16" s="48"/>
      <c r="L16" s="44" t="s">
        <v>127</v>
      </c>
      <c r="M16" s="50"/>
      <c r="N16" s="49" t="s">
        <v>127</v>
      </c>
      <c r="O16" s="67"/>
      <c r="P16" s="72"/>
      <c r="Q16" s="51"/>
      <c r="R16" s="51"/>
    </row>
    <row r="17" spans="1:17" ht="15" thickBot="1">
      <c r="A17" s="52">
        <v>5</v>
      </c>
      <c r="B17" s="53"/>
      <c r="C17" s="39" t="s">
        <v>181</v>
      </c>
      <c r="D17" s="40"/>
      <c r="E17" s="39" t="s">
        <v>192</v>
      </c>
      <c r="F17" s="65"/>
      <c r="G17" s="70"/>
      <c r="H17" s="41"/>
      <c r="I17" s="41"/>
      <c r="J17" s="47" t="s">
        <v>127</v>
      </c>
      <c r="K17" s="48"/>
      <c r="L17" s="44" t="s">
        <v>127</v>
      </c>
      <c r="M17" s="50"/>
      <c r="N17" s="49" t="s">
        <v>127</v>
      </c>
      <c r="O17" s="67"/>
      <c r="P17" s="72"/>
      <c r="Q17" s="51"/>
    </row>
    <row r="18" spans="1:17" ht="14.25">
      <c r="A18" s="42"/>
      <c r="B18" s="43"/>
      <c r="C18" s="44"/>
      <c r="D18" s="45"/>
      <c r="E18" s="44"/>
      <c r="F18" s="66"/>
      <c r="G18" s="71"/>
      <c r="H18" s="46"/>
      <c r="I18" s="36"/>
      <c r="J18" s="47"/>
      <c r="K18" s="48"/>
      <c r="L18" s="49"/>
      <c r="M18" s="50"/>
      <c r="N18" s="49"/>
      <c r="O18" s="67"/>
      <c r="P18" s="72"/>
      <c r="Q18" s="51"/>
    </row>
    <row r="19" spans="1:17" ht="14.25">
      <c r="A19" s="47"/>
      <c r="B19" s="48"/>
      <c r="C19" s="49"/>
      <c r="D19" s="50"/>
      <c r="E19" s="49"/>
      <c r="F19" s="67"/>
      <c r="G19" s="72"/>
      <c r="H19" s="51"/>
      <c r="I19" s="36"/>
      <c r="J19" s="47"/>
      <c r="K19" s="48"/>
      <c r="L19" s="49"/>
      <c r="M19" s="50"/>
      <c r="N19" s="49"/>
      <c r="O19" s="67"/>
      <c r="P19" s="72"/>
      <c r="Q19" s="51"/>
    </row>
    <row r="20" spans="1:17" ht="14.25">
      <c r="A20" s="47"/>
      <c r="B20" s="48"/>
      <c r="C20" s="49"/>
      <c r="D20" s="50"/>
      <c r="E20" s="49"/>
      <c r="F20" s="67"/>
      <c r="G20" s="72"/>
      <c r="H20" s="51"/>
      <c r="I20" s="36"/>
      <c r="J20" s="47"/>
      <c r="K20" s="48"/>
      <c r="L20" s="49"/>
      <c r="M20" s="50"/>
      <c r="N20" s="49"/>
      <c r="O20" s="67"/>
      <c r="P20" s="72"/>
      <c r="Q20" s="51"/>
    </row>
    <row r="21" spans="1:17" ht="14.25">
      <c r="A21" s="47"/>
      <c r="B21" s="48"/>
      <c r="C21" s="77" t="s">
        <v>333</v>
      </c>
      <c r="D21" s="50"/>
      <c r="E21" s="49"/>
      <c r="F21" s="67"/>
      <c r="G21" s="72"/>
      <c r="H21" s="51"/>
      <c r="I21" s="36"/>
      <c r="J21" s="47"/>
      <c r="K21" s="48"/>
      <c r="L21" s="77" t="s">
        <v>333</v>
      </c>
      <c r="M21" s="50"/>
      <c r="N21" s="49"/>
      <c r="O21" s="67"/>
      <c r="P21" s="72"/>
      <c r="Q21" s="51"/>
    </row>
    <row r="22" spans="1:17" ht="14.25">
      <c r="A22" s="47"/>
      <c r="B22" s="48"/>
      <c r="C22" s="49"/>
      <c r="D22" s="50"/>
      <c r="E22" s="49"/>
      <c r="F22" s="67"/>
      <c r="G22" s="72"/>
      <c r="H22" s="51"/>
      <c r="I22" s="36"/>
      <c r="J22" s="47"/>
      <c r="K22" s="48"/>
      <c r="L22" s="49"/>
      <c r="M22" s="50"/>
      <c r="N22" s="49"/>
      <c r="O22" s="67"/>
      <c r="P22" s="72"/>
      <c r="Q22" s="51"/>
    </row>
    <row r="23" spans="1:17" ht="14.25">
      <c r="A23" s="59"/>
      <c r="B23" s="60"/>
      <c r="C23" s="49"/>
      <c r="D23" s="50"/>
      <c r="E23" s="49"/>
      <c r="F23" s="67"/>
      <c r="G23" s="72"/>
      <c r="H23" s="51"/>
      <c r="I23" s="36"/>
      <c r="J23" s="59"/>
      <c r="K23" s="60"/>
      <c r="L23" s="49"/>
      <c r="M23" s="50"/>
      <c r="N23" s="49"/>
      <c r="O23" s="67"/>
      <c r="P23" s="72"/>
      <c r="Q23" s="51"/>
    </row>
    <row r="24" spans="1:17" ht="15" thickBot="1">
      <c r="A24" s="52"/>
      <c r="B24" s="53"/>
      <c r="C24" s="39"/>
      <c r="D24" s="40"/>
      <c r="E24" s="39"/>
      <c r="F24" s="65"/>
      <c r="G24" s="70"/>
      <c r="H24" s="41"/>
      <c r="I24" s="36"/>
      <c r="J24" s="52"/>
      <c r="K24" s="53"/>
      <c r="L24" s="39"/>
      <c r="M24" s="40"/>
      <c r="N24" s="39"/>
      <c r="O24" s="65"/>
      <c r="P24" s="70"/>
      <c r="Q24" s="41"/>
    </row>
    <row r="25" spans="1:17" ht="13.5">
      <c r="A25" s="57"/>
      <c r="B25" s="58"/>
      <c r="C25" s="36"/>
      <c r="D25" s="36"/>
      <c r="E25" s="55"/>
      <c r="F25" s="68"/>
      <c r="G25" s="54"/>
      <c r="H25" s="56"/>
      <c r="I25" s="36"/>
      <c r="J25" s="57"/>
      <c r="K25" s="58"/>
      <c r="L25" s="36"/>
      <c r="M25" s="36"/>
      <c r="N25" s="55"/>
      <c r="O25" s="68"/>
      <c r="P25" s="54"/>
      <c r="Q25" s="56"/>
    </row>
  </sheetData>
  <mergeCells count="2">
    <mergeCell ref="B2:D2"/>
    <mergeCell ref="K2:M2"/>
  </mergeCells>
  <printOptions horizontalCentered="1"/>
  <pageMargins left="0.6692913385826772" right="0" top="0.8661417322834646" bottom="0" header="0.35433070866141736" footer="0"/>
  <pageSetup fitToHeight="1" fitToWidth="1" horizontalDpi="300" verticalDpi="300" orientation="portrait" paperSize="9" r:id="rId1"/>
  <headerFooter alignWithMargins="0">
    <oddHeader>&amp;CSan Giorgio 20-3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2:I26"/>
  <sheetViews>
    <sheetView showZeros="0" workbookViewId="0" topLeftCell="A1">
      <selection activeCell="A6" sqref="A1:IV6"/>
    </sheetView>
  </sheetViews>
  <sheetFormatPr defaultColWidth="9.140625" defaultRowHeight="12.75"/>
  <cols>
    <col min="1" max="1" width="8.140625" style="37" customWidth="1"/>
    <col min="2" max="2" width="5.57421875" style="62" customWidth="1"/>
    <col min="3" max="3" width="8.140625" style="37" customWidth="1"/>
    <col min="4" max="4" width="11.421875" style="37" customWidth="1"/>
    <col min="5" max="5" width="7.8515625" style="63" customWidth="1"/>
    <col min="6" max="6" width="33.00390625" style="69" customWidth="1"/>
    <col min="7" max="7" width="8.57421875" style="62" customWidth="1"/>
    <col min="8" max="8" width="12.00390625" style="64" customWidth="1"/>
    <col min="9" max="9" width="5.7109375" style="37" customWidth="1"/>
    <col min="10" max="16384" width="9.140625" style="37" customWidth="1"/>
  </cols>
  <sheetData>
    <row r="1" ht="15" thickBot="1"/>
    <row r="2" spans="1:9" s="82" customFormat="1" ht="22.5" customHeight="1">
      <c r="A2" s="78" t="s">
        <v>143</v>
      </c>
      <c r="B2" s="79">
        <v>17</v>
      </c>
      <c r="C2" s="80" t="s">
        <v>349</v>
      </c>
      <c r="D2" s="80"/>
      <c r="E2" s="79" t="s">
        <v>134</v>
      </c>
      <c r="F2" s="80" t="s">
        <v>323</v>
      </c>
      <c r="G2" s="79" t="s">
        <v>4</v>
      </c>
      <c r="H2" s="73" t="s">
        <v>5</v>
      </c>
      <c r="I2" s="183"/>
    </row>
    <row r="3" spans="1:9" s="69" customFormat="1" ht="14.25" thickBot="1">
      <c r="A3" s="74" t="s">
        <v>6</v>
      </c>
      <c r="B3" s="38"/>
      <c r="C3" s="75" t="s">
        <v>7</v>
      </c>
      <c r="D3" s="65"/>
      <c r="E3" s="75" t="s">
        <v>8</v>
      </c>
      <c r="F3" s="65"/>
      <c r="G3" s="70" t="s">
        <v>148</v>
      </c>
      <c r="H3" s="76" t="s">
        <v>10</v>
      </c>
      <c r="I3" s="190" t="s">
        <v>374</v>
      </c>
    </row>
    <row r="4" spans="1:9" ht="14.25">
      <c r="A4" s="42">
        <v>1</v>
      </c>
      <c r="B4" s="43"/>
      <c r="C4" s="44" t="s">
        <v>13</v>
      </c>
      <c r="D4" s="45"/>
      <c r="E4" s="44" t="s">
        <v>214</v>
      </c>
      <c r="F4" s="66"/>
      <c r="G4" s="71">
        <v>0</v>
      </c>
      <c r="H4" s="46"/>
      <c r="I4" s="46"/>
    </row>
    <row r="5" spans="1:9" ht="14.25">
      <c r="A5" s="47">
        <v>2</v>
      </c>
      <c r="B5" s="48"/>
      <c r="C5" s="44" t="s">
        <v>266</v>
      </c>
      <c r="D5" s="50"/>
      <c r="E5" s="49" t="s">
        <v>270</v>
      </c>
      <c r="F5" s="67"/>
      <c r="G5" s="72">
        <v>0</v>
      </c>
      <c r="H5" s="51"/>
      <c r="I5" s="51"/>
    </row>
    <row r="6" spans="1:9" ht="15" thickBot="1">
      <c r="A6" s="52">
        <v>3</v>
      </c>
      <c r="B6" s="53"/>
      <c r="C6" s="39" t="s">
        <v>13</v>
      </c>
      <c r="D6" s="40"/>
      <c r="E6" s="39" t="s">
        <v>350</v>
      </c>
      <c r="F6" s="65"/>
      <c r="G6" s="70">
        <v>0</v>
      </c>
      <c r="H6" s="41"/>
      <c r="I6" s="41"/>
    </row>
    <row r="7" spans="1:9" ht="14.25">
      <c r="A7" s="42"/>
      <c r="B7" s="43"/>
      <c r="C7" s="44"/>
      <c r="D7" s="45"/>
      <c r="E7" s="44"/>
      <c r="F7" s="66"/>
      <c r="G7" s="71"/>
      <c r="H7" s="46"/>
      <c r="I7" s="46"/>
    </row>
    <row r="8" spans="1:9" ht="14.25">
      <c r="A8" s="47"/>
      <c r="B8" s="48"/>
      <c r="C8" s="49"/>
      <c r="D8" s="50"/>
      <c r="E8" s="49"/>
      <c r="F8" s="67"/>
      <c r="G8" s="72"/>
      <c r="H8" s="51"/>
      <c r="I8" s="51"/>
    </row>
    <row r="9" spans="1:9" ht="14.25">
      <c r="A9" s="47"/>
      <c r="B9" s="48"/>
      <c r="C9" s="49"/>
      <c r="D9" s="50"/>
      <c r="E9" s="49"/>
      <c r="F9" s="67"/>
      <c r="G9" s="72"/>
      <c r="H9" s="51"/>
      <c r="I9" s="51"/>
    </row>
    <row r="10" spans="1:9" ht="14.25">
      <c r="A10" s="47"/>
      <c r="B10" s="48"/>
      <c r="C10" s="49"/>
      <c r="D10" s="50"/>
      <c r="E10" s="49"/>
      <c r="F10" s="67"/>
      <c r="G10" s="72"/>
      <c r="H10" s="51"/>
      <c r="I10" s="51"/>
    </row>
    <row r="11" spans="1:9" ht="14.25">
      <c r="A11" s="47"/>
      <c r="B11" s="48"/>
      <c r="C11" s="49"/>
      <c r="D11" s="50"/>
      <c r="E11" s="49"/>
      <c r="F11" s="67"/>
      <c r="G11" s="72"/>
      <c r="H11" s="51"/>
      <c r="I11" s="51"/>
    </row>
    <row r="12" spans="1:9" ht="14.25">
      <c r="A12" s="47"/>
      <c r="B12" s="48"/>
      <c r="C12" s="49"/>
      <c r="D12" s="50"/>
      <c r="E12" s="49"/>
      <c r="F12" s="67"/>
      <c r="G12" s="72"/>
      <c r="H12" s="51"/>
      <c r="I12" s="51"/>
    </row>
    <row r="13" spans="1:9" ht="14.25">
      <c r="A13" s="47"/>
      <c r="B13" s="48"/>
      <c r="C13" s="49"/>
      <c r="D13" s="50"/>
      <c r="E13" s="49"/>
      <c r="F13" s="67"/>
      <c r="G13" s="72"/>
      <c r="H13" s="51"/>
      <c r="I13" s="51"/>
    </row>
    <row r="14" spans="1:9" ht="14.25">
      <c r="A14" s="47"/>
      <c r="B14" s="48"/>
      <c r="C14" s="49"/>
      <c r="D14" s="50"/>
      <c r="E14" s="49"/>
      <c r="F14" s="67"/>
      <c r="G14" s="72"/>
      <c r="H14" s="51"/>
      <c r="I14" s="51"/>
    </row>
    <row r="15" spans="1:9" ht="14.25">
      <c r="A15" s="47"/>
      <c r="B15" s="48"/>
      <c r="C15" s="49"/>
      <c r="D15" s="50"/>
      <c r="E15" s="49"/>
      <c r="F15" s="67"/>
      <c r="G15" s="72"/>
      <c r="H15" s="51"/>
      <c r="I15" s="51"/>
    </row>
    <row r="16" spans="1:9" ht="15" thickBot="1">
      <c r="A16" s="47"/>
      <c r="B16" s="48"/>
      <c r="C16" s="49"/>
      <c r="D16" s="50"/>
      <c r="E16" s="49"/>
      <c r="F16" s="67"/>
      <c r="G16" s="72"/>
      <c r="H16" s="51"/>
      <c r="I16" s="41"/>
    </row>
    <row r="17" spans="1:9" ht="14.25">
      <c r="A17" s="47"/>
      <c r="B17" s="48"/>
      <c r="C17" s="49"/>
      <c r="D17" s="50"/>
      <c r="E17" s="49"/>
      <c r="F17" s="67"/>
      <c r="G17" s="72"/>
      <c r="H17" s="51"/>
      <c r="I17" s="36"/>
    </row>
    <row r="18" spans="1:9" ht="14.25">
      <c r="A18" s="47"/>
      <c r="B18" s="48"/>
      <c r="C18" s="49"/>
      <c r="D18" s="50"/>
      <c r="E18" s="49"/>
      <c r="F18" s="67"/>
      <c r="G18" s="72"/>
      <c r="H18" s="51"/>
      <c r="I18" s="36"/>
    </row>
    <row r="19" spans="1:9" ht="14.25">
      <c r="A19" s="47"/>
      <c r="B19" s="48"/>
      <c r="C19" s="49"/>
      <c r="D19" s="50"/>
      <c r="E19" s="49"/>
      <c r="F19" s="67"/>
      <c r="G19" s="72"/>
      <c r="H19" s="51"/>
      <c r="I19" s="36"/>
    </row>
    <row r="20" spans="1:9" ht="14.25">
      <c r="A20" s="47"/>
      <c r="B20" s="48"/>
      <c r="C20" s="49"/>
      <c r="D20" s="50"/>
      <c r="E20" s="49"/>
      <c r="F20" s="67"/>
      <c r="G20" s="72"/>
      <c r="H20" s="51"/>
      <c r="I20" s="36"/>
    </row>
    <row r="21" spans="1:9" ht="14.25">
      <c r="A21" s="47"/>
      <c r="B21" s="48"/>
      <c r="C21" s="49"/>
      <c r="D21" s="50"/>
      <c r="E21" s="49"/>
      <c r="F21" s="67"/>
      <c r="G21" s="72"/>
      <c r="H21" s="51"/>
      <c r="I21" s="36"/>
    </row>
    <row r="22" spans="1:9" ht="14.25">
      <c r="A22" s="47"/>
      <c r="B22" s="48"/>
      <c r="C22" s="49"/>
      <c r="D22" s="50"/>
      <c r="E22" s="49"/>
      <c r="F22" s="67"/>
      <c r="G22" s="72"/>
      <c r="H22" s="51"/>
      <c r="I22" s="36"/>
    </row>
    <row r="23" spans="1:9" ht="14.25">
      <c r="A23" s="47"/>
      <c r="B23" s="48"/>
      <c r="C23" s="49"/>
      <c r="D23" s="50"/>
      <c r="E23" s="49"/>
      <c r="F23" s="67"/>
      <c r="G23" s="72"/>
      <c r="H23" s="51"/>
      <c r="I23" s="36"/>
    </row>
    <row r="24" spans="1:9" ht="14.25">
      <c r="A24" s="59"/>
      <c r="B24" s="60"/>
      <c r="C24" s="49"/>
      <c r="D24" s="50"/>
      <c r="E24" s="49"/>
      <c r="F24" s="67"/>
      <c r="G24" s="72"/>
      <c r="H24" s="51"/>
      <c r="I24" s="36"/>
    </row>
    <row r="25" spans="1:9" ht="15" thickBot="1">
      <c r="A25" s="52"/>
      <c r="B25" s="53"/>
      <c r="C25" s="39"/>
      <c r="D25" s="40"/>
      <c r="E25" s="39"/>
      <c r="F25" s="65"/>
      <c r="G25" s="70"/>
      <c r="H25" s="41"/>
      <c r="I25" s="36"/>
    </row>
    <row r="26" spans="1:9" ht="13.5">
      <c r="A26" s="57"/>
      <c r="B26" s="58"/>
      <c r="C26" s="36"/>
      <c r="D26" s="36"/>
      <c r="E26" s="55"/>
      <c r="F26" s="68"/>
      <c r="G26" s="54"/>
      <c r="H26" s="56"/>
      <c r="I26" s="36"/>
    </row>
  </sheetData>
  <printOptions horizontalCentered="1"/>
  <pageMargins left="0.6692913385826772" right="0" top="0.8661417322834646" bottom="0" header="0.35433070866141736" footer="0"/>
  <pageSetup fitToHeight="1" fitToWidth="1" horizontalDpi="300" verticalDpi="300" orientation="portrait" paperSize="9" scale="96" r:id="rId1"/>
  <headerFooter alignWithMargins="0">
    <oddHeader>&amp;CSan Giorgio 20-3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20"/>
  <dimension ref="A1:I24"/>
  <sheetViews>
    <sheetView workbookViewId="0" topLeftCell="A1">
      <selection activeCell="A7" sqref="A1:IV7"/>
    </sheetView>
  </sheetViews>
  <sheetFormatPr defaultColWidth="9.140625" defaultRowHeight="12.75"/>
  <cols>
    <col min="1" max="1" width="8.140625" style="37" customWidth="1"/>
    <col min="2" max="2" width="5.57421875" style="62" customWidth="1"/>
    <col min="3" max="3" width="8.140625" style="37" customWidth="1"/>
    <col min="4" max="4" width="11.421875" style="37" customWidth="1"/>
    <col min="5" max="5" width="7.8515625" style="63" customWidth="1"/>
    <col min="6" max="6" width="33.00390625" style="69" customWidth="1"/>
    <col min="7" max="7" width="8.57421875" style="62" customWidth="1"/>
    <col min="8" max="8" width="12.00390625" style="64" customWidth="1"/>
    <col min="9" max="9" width="5.7109375" style="37" bestFit="1" customWidth="1"/>
    <col min="10" max="16384" width="9.140625" style="37" customWidth="1"/>
  </cols>
  <sheetData>
    <row r="1" spans="1:9" ht="14.25" thickBot="1">
      <c r="A1" s="57"/>
      <c r="B1" s="58"/>
      <c r="C1" s="36"/>
      <c r="D1" s="36"/>
      <c r="E1" s="55"/>
      <c r="F1" s="68"/>
      <c r="G1" s="54"/>
      <c r="H1" s="56"/>
      <c r="I1" s="36"/>
    </row>
    <row r="2" spans="1:9" s="82" customFormat="1" ht="22.5" customHeight="1">
      <c r="A2" s="78" t="s">
        <v>143</v>
      </c>
      <c r="B2" s="79">
        <v>21</v>
      </c>
      <c r="C2" s="80" t="s">
        <v>343</v>
      </c>
      <c r="D2" s="80"/>
      <c r="E2" s="79" t="s">
        <v>134</v>
      </c>
      <c r="F2" s="80" t="s">
        <v>337</v>
      </c>
      <c r="G2" s="79" t="s">
        <v>4</v>
      </c>
      <c r="H2" s="73" t="s">
        <v>80</v>
      </c>
      <c r="I2" s="183"/>
    </row>
    <row r="3" spans="1:9" ht="15" thickBot="1">
      <c r="A3" s="114" t="s">
        <v>6</v>
      </c>
      <c r="B3" s="38"/>
      <c r="C3" s="39" t="s">
        <v>7</v>
      </c>
      <c r="D3" s="40"/>
      <c r="E3" s="39" t="s">
        <v>8</v>
      </c>
      <c r="F3" s="65"/>
      <c r="G3" s="70" t="s">
        <v>148</v>
      </c>
      <c r="H3" s="41" t="s">
        <v>10</v>
      </c>
      <c r="I3" s="190" t="s">
        <v>374</v>
      </c>
    </row>
    <row r="4" spans="1:9" ht="14.25">
      <c r="A4" s="42">
        <v>1</v>
      </c>
      <c r="B4" s="43"/>
      <c r="C4" s="44" t="s">
        <v>163</v>
      </c>
      <c r="D4" s="45"/>
      <c r="E4" s="44" t="s">
        <v>167</v>
      </c>
      <c r="F4" s="66"/>
      <c r="G4" s="71"/>
      <c r="H4" s="46"/>
      <c r="I4" s="46"/>
    </row>
    <row r="5" spans="1:9" ht="14.25">
      <c r="A5" s="47">
        <v>2</v>
      </c>
      <c r="B5" s="48"/>
      <c r="C5" s="49" t="s">
        <v>266</v>
      </c>
      <c r="D5" s="50"/>
      <c r="E5" s="49" t="s">
        <v>273</v>
      </c>
      <c r="F5" s="67"/>
      <c r="G5" s="72"/>
      <c r="H5" s="51"/>
      <c r="I5" s="51"/>
    </row>
    <row r="6" spans="1:9" ht="14.25">
      <c r="A6" s="47">
        <v>3</v>
      </c>
      <c r="B6" s="48"/>
      <c r="C6" s="44" t="s">
        <v>13</v>
      </c>
      <c r="D6" s="50"/>
      <c r="E6" s="49" t="s">
        <v>342</v>
      </c>
      <c r="F6" s="67"/>
      <c r="G6" s="72"/>
      <c r="H6" s="51"/>
      <c r="I6" s="51"/>
    </row>
    <row r="7" spans="1:9" ht="15" thickBot="1">
      <c r="A7" s="52">
        <v>4</v>
      </c>
      <c r="B7" s="53"/>
      <c r="C7" s="39" t="s">
        <v>169</v>
      </c>
      <c r="D7" s="40"/>
      <c r="E7" s="39" t="s">
        <v>174</v>
      </c>
      <c r="F7" s="65"/>
      <c r="G7" s="70"/>
      <c r="H7" s="41"/>
      <c r="I7" s="41"/>
    </row>
    <row r="8" spans="1:9" ht="14.25">
      <c r="A8" s="42"/>
      <c r="B8" s="43"/>
      <c r="C8" s="44"/>
      <c r="D8" s="45"/>
      <c r="E8" s="44"/>
      <c r="F8" s="66"/>
      <c r="G8" s="71"/>
      <c r="H8" s="46"/>
      <c r="I8" s="46"/>
    </row>
    <row r="9" spans="1:9" ht="14.25">
      <c r="A9" s="47"/>
      <c r="B9" s="48"/>
      <c r="C9" s="49"/>
      <c r="D9" s="50"/>
      <c r="E9" s="49"/>
      <c r="F9" s="67"/>
      <c r="G9" s="72"/>
      <c r="H9" s="51"/>
      <c r="I9" s="51"/>
    </row>
    <row r="10" spans="1:9" ht="14.25">
      <c r="A10" s="47"/>
      <c r="B10" s="48"/>
      <c r="C10" s="49"/>
      <c r="D10" s="50"/>
      <c r="E10" s="49"/>
      <c r="F10" s="67"/>
      <c r="G10" s="72"/>
      <c r="H10" s="51"/>
      <c r="I10" s="36"/>
    </row>
    <row r="11" spans="1:9" ht="14.25">
      <c r="A11" s="47"/>
      <c r="B11" s="48"/>
      <c r="C11" s="49"/>
      <c r="D11" s="50"/>
      <c r="E11" s="49"/>
      <c r="F11" s="67"/>
      <c r="G11" s="72"/>
      <c r="H11" s="51"/>
      <c r="I11" s="36"/>
    </row>
    <row r="12" spans="1:9" ht="14.25">
      <c r="A12" s="47"/>
      <c r="B12" s="48"/>
      <c r="C12" s="49"/>
      <c r="D12" s="50"/>
      <c r="E12" s="49"/>
      <c r="F12" s="67"/>
      <c r="G12" s="72"/>
      <c r="H12" s="51"/>
      <c r="I12" s="36"/>
    </row>
    <row r="13" spans="1:9" ht="14.25">
      <c r="A13" s="47"/>
      <c r="B13" s="48"/>
      <c r="C13" s="49"/>
      <c r="D13" s="50"/>
      <c r="E13" s="49"/>
      <c r="F13" s="67"/>
      <c r="G13" s="72"/>
      <c r="H13" s="51"/>
      <c r="I13" s="36"/>
    </row>
    <row r="14" spans="1:9" ht="14.25">
      <c r="A14" s="47"/>
      <c r="B14" s="48"/>
      <c r="C14" s="49"/>
      <c r="D14" s="50"/>
      <c r="E14" s="49"/>
      <c r="F14" s="67"/>
      <c r="G14" s="72"/>
      <c r="H14" s="51"/>
      <c r="I14" s="36"/>
    </row>
    <row r="15" spans="1:9" ht="14.25">
      <c r="A15" s="47"/>
      <c r="B15" s="48"/>
      <c r="C15" s="49"/>
      <c r="D15" s="50"/>
      <c r="E15" s="49"/>
      <c r="F15" s="67"/>
      <c r="G15" s="72"/>
      <c r="H15" s="51"/>
      <c r="I15" s="36"/>
    </row>
    <row r="16" spans="1:9" ht="14.25">
      <c r="A16" s="47"/>
      <c r="B16" s="48"/>
      <c r="C16" s="49"/>
      <c r="D16" s="50"/>
      <c r="E16" s="49"/>
      <c r="F16" s="67"/>
      <c r="G16" s="72"/>
      <c r="H16" s="51"/>
      <c r="I16" s="36"/>
    </row>
    <row r="17" spans="1:9" ht="14.25">
      <c r="A17" s="47"/>
      <c r="B17" s="48"/>
      <c r="C17" s="49"/>
      <c r="D17" s="50"/>
      <c r="E17" s="49"/>
      <c r="F17" s="67"/>
      <c r="G17" s="72"/>
      <c r="H17" s="51"/>
      <c r="I17" s="36"/>
    </row>
    <row r="18" spans="1:9" ht="14.25">
      <c r="A18" s="47"/>
      <c r="B18" s="48"/>
      <c r="C18" s="49"/>
      <c r="D18" s="50"/>
      <c r="E18" s="49"/>
      <c r="F18" s="67"/>
      <c r="G18" s="72"/>
      <c r="H18" s="51"/>
      <c r="I18" s="36"/>
    </row>
    <row r="19" spans="1:9" ht="14.25">
      <c r="A19" s="47"/>
      <c r="B19" s="48"/>
      <c r="C19" s="49"/>
      <c r="D19" s="50"/>
      <c r="E19" s="49"/>
      <c r="F19" s="67"/>
      <c r="G19" s="72"/>
      <c r="H19" s="51"/>
      <c r="I19" s="36"/>
    </row>
    <row r="20" spans="1:9" ht="14.25">
      <c r="A20" s="47"/>
      <c r="B20" s="48"/>
      <c r="C20" s="49"/>
      <c r="D20" s="50"/>
      <c r="E20" s="49"/>
      <c r="F20" s="67"/>
      <c r="G20" s="72"/>
      <c r="H20" s="51"/>
      <c r="I20" s="36"/>
    </row>
    <row r="21" spans="1:9" ht="14.25">
      <c r="A21" s="47"/>
      <c r="B21" s="48"/>
      <c r="C21" s="49"/>
      <c r="D21" s="50"/>
      <c r="E21" s="49"/>
      <c r="F21" s="67"/>
      <c r="G21" s="72"/>
      <c r="H21" s="51"/>
      <c r="I21" s="36"/>
    </row>
    <row r="22" spans="1:9" ht="14.25">
      <c r="A22" s="59"/>
      <c r="B22" s="60"/>
      <c r="C22" s="49"/>
      <c r="D22" s="50"/>
      <c r="E22" s="49"/>
      <c r="F22" s="67"/>
      <c r="G22" s="72"/>
      <c r="H22" s="51"/>
      <c r="I22" s="36"/>
    </row>
    <row r="23" spans="1:9" ht="15" thickBot="1">
      <c r="A23" s="52"/>
      <c r="B23" s="53"/>
      <c r="C23" s="39"/>
      <c r="D23" s="40"/>
      <c r="E23" s="39"/>
      <c r="F23" s="65"/>
      <c r="G23" s="70"/>
      <c r="H23" s="41"/>
      <c r="I23" s="36"/>
    </row>
    <row r="24" spans="1:9" ht="13.5">
      <c r="A24" s="57"/>
      <c r="B24" s="58"/>
      <c r="C24" s="36"/>
      <c r="D24" s="36"/>
      <c r="E24" s="55"/>
      <c r="F24" s="68"/>
      <c r="G24" s="54"/>
      <c r="H24" s="56"/>
      <c r="I24" s="36"/>
    </row>
  </sheetData>
  <printOptions horizontalCentered="1"/>
  <pageMargins left="0.6692913385826772" right="0" top="0.8661417322834646" bottom="0" header="0.35433070866141736" footer="0"/>
  <pageSetup horizontalDpi="300" verticalDpi="300" orientation="portrait" paperSize="9" r:id="rId1"/>
  <headerFooter alignWithMargins="0">
    <oddHeader>&amp;CSan Giorgio 20-3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2:I25"/>
  <sheetViews>
    <sheetView workbookViewId="0" topLeftCell="A1">
      <selection activeCell="A9" sqref="A1:IV9"/>
    </sheetView>
  </sheetViews>
  <sheetFormatPr defaultColWidth="9.140625" defaultRowHeight="12.75"/>
  <cols>
    <col min="1" max="1" width="8.140625" style="37" customWidth="1"/>
    <col min="2" max="2" width="5.57421875" style="62" customWidth="1"/>
    <col min="3" max="3" width="8.140625" style="37" customWidth="1"/>
    <col min="4" max="4" width="11.421875" style="37" customWidth="1"/>
    <col min="5" max="5" width="7.8515625" style="63" customWidth="1"/>
    <col min="6" max="6" width="33.00390625" style="69" customWidth="1"/>
    <col min="7" max="7" width="8.57421875" style="62" customWidth="1"/>
    <col min="8" max="8" width="12.00390625" style="64" customWidth="1"/>
    <col min="9" max="9" width="5.7109375" style="37" bestFit="1" customWidth="1"/>
    <col min="10" max="16384" width="9.140625" style="37" customWidth="1"/>
  </cols>
  <sheetData>
    <row r="1" ht="15" thickBot="1"/>
    <row r="2" spans="1:9" s="82" customFormat="1" ht="22.5" customHeight="1">
      <c r="A2" s="78" t="s">
        <v>143</v>
      </c>
      <c r="B2" s="79">
        <v>18</v>
      </c>
      <c r="C2" s="80" t="s">
        <v>324</v>
      </c>
      <c r="D2" s="80"/>
      <c r="E2" s="79">
        <v>720</v>
      </c>
      <c r="F2" s="80" t="s">
        <v>323</v>
      </c>
      <c r="G2" s="79" t="s">
        <v>4</v>
      </c>
      <c r="H2" s="73" t="s">
        <v>5</v>
      </c>
      <c r="I2" s="183"/>
    </row>
    <row r="3" spans="1:9" s="69" customFormat="1" ht="14.25" thickBot="1">
      <c r="A3" s="74" t="s">
        <v>6</v>
      </c>
      <c r="B3" s="38"/>
      <c r="C3" s="75" t="s">
        <v>7</v>
      </c>
      <c r="D3" s="65"/>
      <c r="E3" s="75" t="s">
        <v>8</v>
      </c>
      <c r="F3" s="65"/>
      <c r="G3" s="70" t="s">
        <v>148</v>
      </c>
      <c r="H3" s="76" t="s">
        <v>10</v>
      </c>
      <c r="I3" s="190" t="s">
        <v>374</v>
      </c>
    </row>
    <row r="4" spans="1:9" ht="14.25">
      <c r="A4" s="42">
        <v>1</v>
      </c>
      <c r="B4" s="43"/>
      <c r="C4" s="44" t="s">
        <v>13</v>
      </c>
      <c r="D4" s="45"/>
      <c r="E4" s="44" t="s">
        <v>215</v>
      </c>
      <c r="F4" s="66"/>
      <c r="G4" s="71"/>
      <c r="H4" s="46"/>
      <c r="I4" s="46"/>
    </row>
    <row r="5" spans="1:9" ht="14.25">
      <c r="A5" s="47">
        <v>2</v>
      </c>
      <c r="B5" s="48"/>
      <c r="C5" s="44" t="s">
        <v>181</v>
      </c>
      <c r="D5" s="50"/>
      <c r="E5" s="49" t="s">
        <v>187</v>
      </c>
      <c r="F5" s="67"/>
      <c r="G5" s="72"/>
      <c r="H5" s="51"/>
      <c r="I5" s="51"/>
    </row>
    <row r="6" spans="1:9" ht="14.25">
      <c r="A6" s="47">
        <v>3</v>
      </c>
      <c r="B6" s="48"/>
      <c r="C6" s="44" t="s">
        <v>266</v>
      </c>
      <c r="D6" s="50"/>
      <c r="E6" s="49" t="s">
        <v>271</v>
      </c>
      <c r="F6" s="67"/>
      <c r="G6" s="72"/>
      <c r="H6" s="51"/>
      <c r="I6" s="51"/>
    </row>
    <row r="7" spans="1:9" ht="14.25">
      <c r="A7" s="47">
        <v>4</v>
      </c>
      <c r="B7" s="48"/>
      <c r="C7" s="44" t="s">
        <v>13</v>
      </c>
      <c r="D7" s="50"/>
      <c r="E7" s="49" t="s">
        <v>216</v>
      </c>
      <c r="F7" s="67"/>
      <c r="G7" s="72"/>
      <c r="H7" s="116"/>
      <c r="I7" s="51"/>
    </row>
    <row r="8" spans="1:9" ht="14.25">
      <c r="A8" s="47">
        <v>5</v>
      </c>
      <c r="B8" s="48"/>
      <c r="C8" s="49" t="s">
        <v>17</v>
      </c>
      <c r="D8" s="50"/>
      <c r="E8" s="49" t="s">
        <v>241</v>
      </c>
      <c r="F8" s="67"/>
      <c r="G8" s="72"/>
      <c r="H8" s="51"/>
      <c r="I8" s="51"/>
    </row>
    <row r="9" spans="1:9" ht="15" thickBot="1">
      <c r="A9" s="52">
        <v>6</v>
      </c>
      <c r="B9" s="53"/>
      <c r="C9" s="39" t="s">
        <v>181</v>
      </c>
      <c r="D9" s="40"/>
      <c r="E9" s="39" t="s">
        <v>188</v>
      </c>
      <c r="F9" s="65"/>
      <c r="G9" s="70"/>
      <c r="H9" s="41"/>
      <c r="I9" s="41"/>
    </row>
    <row r="10" spans="1:9" ht="14.25">
      <c r="A10" s="42"/>
      <c r="B10" s="43"/>
      <c r="C10" s="44"/>
      <c r="D10" s="45"/>
      <c r="E10" s="44"/>
      <c r="F10" s="66"/>
      <c r="G10" s="71"/>
      <c r="H10" s="46"/>
      <c r="I10" s="46"/>
    </row>
    <row r="11" spans="1:9" ht="14.25">
      <c r="A11" s="47"/>
      <c r="B11" s="48"/>
      <c r="C11" s="49"/>
      <c r="D11" s="50"/>
      <c r="E11" s="49"/>
      <c r="F11" s="67"/>
      <c r="G11" s="72"/>
      <c r="H11" s="51"/>
      <c r="I11" s="36"/>
    </row>
    <row r="12" spans="1:9" ht="14.25">
      <c r="A12" s="47"/>
      <c r="B12" s="48"/>
      <c r="C12" s="49"/>
      <c r="D12" s="50"/>
      <c r="E12" s="49"/>
      <c r="F12" s="67"/>
      <c r="G12" s="72"/>
      <c r="H12" s="51"/>
      <c r="I12" s="36"/>
    </row>
    <row r="13" spans="1:9" ht="14.25">
      <c r="A13" s="47"/>
      <c r="B13" s="48"/>
      <c r="C13" s="49"/>
      <c r="D13" s="50"/>
      <c r="E13" s="49"/>
      <c r="F13" s="67"/>
      <c r="G13" s="72"/>
      <c r="H13" s="51"/>
      <c r="I13" s="36"/>
    </row>
    <row r="14" spans="1:9" ht="14.25">
      <c r="A14" s="47"/>
      <c r="B14" s="48"/>
      <c r="C14" s="49"/>
      <c r="D14" s="50"/>
      <c r="E14" s="49"/>
      <c r="F14" s="67"/>
      <c r="G14" s="72"/>
      <c r="H14" s="51"/>
      <c r="I14" s="36"/>
    </row>
    <row r="15" spans="1:9" ht="14.25">
      <c r="A15" s="47"/>
      <c r="B15" s="48"/>
      <c r="C15" s="49"/>
      <c r="D15" s="50"/>
      <c r="E15" s="49"/>
      <c r="F15" s="67"/>
      <c r="G15" s="72"/>
      <c r="H15" s="51"/>
      <c r="I15" s="36"/>
    </row>
    <row r="16" spans="1:9" ht="14.25">
      <c r="A16" s="47"/>
      <c r="B16" s="48"/>
      <c r="C16" s="49"/>
      <c r="D16" s="50"/>
      <c r="E16" s="49"/>
      <c r="F16" s="67"/>
      <c r="G16" s="72"/>
      <c r="H16" s="51"/>
      <c r="I16" s="36"/>
    </row>
    <row r="17" spans="1:9" ht="14.25">
      <c r="A17" s="47"/>
      <c r="B17" s="48"/>
      <c r="C17" s="49"/>
      <c r="D17" s="50"/>
      <c r="E17" s="49"/>
      <c r="F17" s="67"/>
      <c r="G17" s="72"/>
      <c r="H17" s="51"/>
      <c r="I17" s="36"/>
    </row>
    <row r="18" spans="1:9" ht="14.25">
      <c r="A18" s="47"/>
      <c r="B18" s="48"/>
      <c r="C18" s="49"/>
      <c r="D18" s="50"/>
      <c r="E18" s="49"/>
      <c r="F18" s="67"/>
      <c r="G18" s="72"/>
      <c r="H18" s="51"/>
      <c r="I18" s="36"/>
    </row>
    <row r="19" spans="1:9" ht="14.25">
      <c r="A19" s="47"/>
      <c r="B19" s="48"/>
      <c r="C19" s="49"/>
      <c r="D19" s="50"/>
      <c r="E19" s="49"/>
      <c r="F19" s="67"/>
      <c r="G19" s="72"/>
      <c r="H19" s="51"/>
      <c r="I19" s="36"/>
    </row>
    <row r="20" spans="1:9" ht="14.25">
      <c r="A20" s="47"/>
      <c r="B20" s="48"/>
      <c r="C20" s="49"/>
      <c r="D20" s="50"/>
      <c r="E20" s="49"/>
      <c r="F20" s="67"/>
      <c r="G20" s="72"/>
      <c r="H20" s="51"/>
      <c r="I20" s="36"/>
    </row>
    <row r="21" spans="1:9" ht="14.25">
      <c r="A21" s="47"/>
      <c r="B21" s="48"/>
      <c r="C21" s="49"/>
      <c r="D21" s="50"/>
      <c r="E21" s="49"/>
      <c r="F21" s="67"/>
      <c r="G21" s="72"/>
      <c r="H21" s="51"/>
      <c r="I21" s="36"/>
    </row>
    <row r="22" spans="1:9" ht="14.25">
      <c r="A22" s="47"/>
      <c r="B22" s="48"/>
      <c r="C22" s="49"/>
      <c r="D22" s="50"/>
      <c r="E22" s="49"/>
      <c r="F22" s="67"/>
      <c r="G22" s="72"/>
      <c r="H22" s="51"/>
      <c r="I22" s="36"/>
    </row>
    <row r="23" spans="1:9" ht="14.25">
      <c r="A23" s="47"/>
      <c r="B23" s="48"/>
      <c r="C23" s="49"/>
      <c r="D23" s="50"/>
      <c r="E23" s="49"/>
      <c r="F23" s="67"/>
      <c r="G23" s="72"/>
      <c r="H23" s="51"/>
      <c r="I23" s="36"/>
    </row>
    <row r="24" spans="1:9" ht="15" thickBot="1">
      <c r="A24" s="52"/>
      <c r="B24" s="53"/>
      <c r="C24" s="39"/>
      <c r="D24" s="40"/>
      <c r="E24" s="39"/>
      <c r="F24" s="65"/>
      <c r="G24" s="70"/>
      <c r="H24" s="41"/>
      <c r="I24" s="36"/>
    </row>
    <row r="25" spans="1:9" ht="13.5">
      <c r="A25" s="36"/>
      <c r="B25" s="54"/>
      <c r="C25" s="36"/>
      <c r="D25" s="36"/>
      <c r="E25" s="55"/>
      <c r="F25" s="68"/>
      <c r="G25" s="54"/>
      <c r="H25" s="56"/>
      <c r="I25" s="36"/>
    </row>
  </sheetData>
  <printOptions horizontalCentered="1"/>
  <pageMargins left="0.6692913385826772" right="0" top="0.8661417322834646" bottom="0" header="0.35433070866141736" footer="0"/>
  <pageSetup fitToHeight="1" fitToWidth="1" horizontalDpi="300" verticalDpi="300" orientation="portrait" paperSize="9" scale="96" r:id="rId1"/>
  <headerFooter alignWithMargins="0">
    <oddHeader>&amp;CSan Giorgio 20-3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:I24"/>
  <sheetViews>
    <sheetView workbookViewId="0" topLeftCell="A1">
      <selection activeCell="A9" sqref="A1:IV9"/>
    </sheetView>
  </sheetViews>
  <sheetFormatPr defaultColWidth="9.140625" defaultRowHeight="12.75"/>
  <cols>
    <col min="1" max="1" width="8.140625" style="37" customWidth="1"/>
    <col min="2" max="2" width="5.57421875" style="62" customWidth="1"/>
    <col min="3" max="3" width="8.140625" style="37" customWidth="1"/>
    <col min="4" max="4" width="11.421875" style="37" customWidth="1"/>
    <col min="5" max="5" width="7.8515625" style="63" customWidth="1"/>
    <col min="6" max="6" width="33.00390625" style="69" customWidth="1"/>
    <col min="7" max="7" width="8.57421875" style="62" customWidth="1"/>
    <col min="8" max="8" width="12.00390625" style="64" customWidth="1"/>
    <col min="9" max="9" width="5.7109375" style="37" bestFit="1" customWidth="1"/>
    <col min="10" max="16384" width="9.140625" style="37" customWidth="1"/>
  </cols>
  <sheetData>
    <row r="1" spans="1:9" ht="14.25" thickBot="1">
      <c r="A1" s="57"/>
      <c r="B1" s="58"/>
      <c r="C1" s="36"/>
      <c r="D1" s="36"/>
      <c r="E1" s="55"/>
      <c r="F1" s="68"/>
      <c r="G1" s="54"/>
      <c r="H1" s="56"/>
      <c r="I1" s="36"/>
    </row>
    <row r="2" spans="1:9" s="90" customFormat="1" ht="22.5" customHeight="1">
      <c r="A2" s="179" t="s">
        <v>143</v>
      </c>
      <c r="B2" s="180">
        <v>24</v>
      </c>
      <c r="C2" s="181" t="s">
        <v>369</v>
      </c>
      <c r="D2" s="181"/>
      <c r="E2" s="180">
        <v>720</v>
      </c>
      <c r="F2" s="181" t="s">
        <v>370</v>
      </c>
      <c r="G2" s="180" t="s">
        <v>133</v>
      </c>
      <c r="H2" s="182" t="s">
        <v>37</v>
      </c>
      <c r="I2" s="183"/>
    </row>
    <row r="3" spans="1:9" s="98" customFormat="1" ht="14.25" thickBot="1">
      <c r="A3" s="184" t="s">
        <v>6</v>
      </c>
      <c r="B3" s="185"/>
      <c r="C3" s="186" t="s">
        <v>7</v>
      </c>
      <c r="D3" s="187"/>
      <c r="E3" s="186" t="s">
        <v>8</v>
      </c>
      <c r="F3" s="187"/>
      <c r="G3" s="188" t="s">
        <v>148</v>
      </c>
      <c r="H3" s="189" t="s">
        <v>10</v>
      </c>
      <c r="I3" s="190" t="s">
        <v>374</v>
      </c>
    </row>
    <row r="4" spans="1:9" ht="14.25">
      <c r="A4" s="47">
        <v>1</v>
      </c>
      <c r="B4" s="48"/>
      <c r="C4" s="44" t="s">
        <v>266</v>
      </c>
      <c r="D4" s="50"/>
      <c r="E4" s="49" t="s">
        <v>276</v>
      </c>
      <c r="F4" s="67"/>
      <c r="G4" s="72"/>
      <c r="H4" s="51"/>
      <c r="I4" s="51"/>
    </row>
    <row r="5" spans="1:9" ht="14.25">
      <c r="A5" s="47">
        <v>2</v>
      </c>
      <c r="B5" s="48"/>
      <c r="C5" s="49" t="s">
        <v>203</v>
      </c>
      <c r="D5" s="50"/>
      <c r="E5" s="49" t="s">
        <v>204</v>
      </c>
      <c r="F5" s="67"/>
      <c r="G5" s="72"/>
      <c r="H5" s="51"/>
      <c r="I5" s="51"/>
    </row>
    <row r="6" spans="1:9" ht="14.25">
      <c r="A6" s="47">
        <v>3</v>
      </c>
      <c r="B6" s="48"/>
      <c r="C6" s="49" t="s">
        <v>266</v>
      </c>
      <c r="D6" s="50"/>
      <c r="E6" s="49" t="s">
        <v>274</v>
      </c>
      <c r="F6" s="67"/>
      <c r="G6" s="72"/>
      <c r="H6" s="51"/>
      <c r="I6" s="51"/>
    </row>
    <row r="7" spans="1:9" ht="14.25">
      <c r="A7" s="47">
        <v>4</v>
      </c>
      <c r="B7" s="48"/>
      <c r="C7" s="49" t="s">
        <v>181</v>
      </c>
      <c r="D7" s="50"/>
      <c r="E7" s="49" t="s">
        <v>191</v>
      </c>
      <c r="F7" s="67"/>
      <c r="G7" s="72"/>
      <c r="H7" s="51"/>
      <c r="I7" s="51"/>
    </row>
    <row r="8" spans="1:9" ht="14.25">
      <c r="A8" s="47">
        <v>5</v>
      </c>
      <c r="B8" s="48"/>
      <c r="C8" s="49" t="s">
        <v>17</v>
      </c>
      <c r="D8" s="50"/>
      <c r="E8" s="49" t="s">
        <v>242</v>
      </c>
      <c r="F8" s="67"/>
      <c r="G8" s="72"/>
      <c r="H8" s="51"/>
      <c r="I8" s="51"/>
    </row>
    <row r="9" spans="1:9" ht="15" thickBot="1">
      <c r="A9" s="52">
        <v>6</v>
      </c>
      <c r="B9" s="53"/>
      <c r="C9" s="39" t="s">
        <v>266</v>
      </c>
      <c r="D9" s="40"/>
      <c r="E9" s="39" t="s">
        <v>275</v>
      </c>
      <c r="F9" s="65"/>
      <c r="G9" s="70"/>
      <c r="H9" s="41"/>
      <c r="I9" s="197"/>
    </row>
    <row r="10" spans="1:9" ht="14.25">
      <c r="A10" s="42"/>
      <c r="B10" s="43"/>
      <c r="C10" s="44"/>
      <c r="D10" s="45"/>
      <c r="E10" s="44"/>
      <c r="F10" s="66"/>
      <c r="G10" s="71"/>
      <c r="H10" s="46"/>
      <c r="I10" s="36"/>
    </row>
    <row r="11" spans="1:9" ht="14.25">
      <c r="A11" s="47"/>
      <c r="B11" s="48"/>
      <c r="C11" s="49"/>
      <c r="D11" s="50"/>
      <c r="E11" s="49"/>
      <c r="F11" s="67"/>
      <c r="G11" s="72"/>
      <c r="H11" s="51"/>
      <c r="I11" s="36"/>
    </row>
    <row r="12" spans="1:9" ht="14.25">
      <c r="A12" s="47"/>
      <c r="B12" s="48"/>
      <c r="C12" s="49"/>
      <c r="D12" s="50"/>
      <c r="E12" s="49"/>
      <c r="F12" s="67"/>
      <c r="G12" s="72"/>
      <c r="H12" s="51"/>
      <c r="I12" s="36"/>
    </row>
    <row r="13" spans="1:9" ht="14.25">
      <c r="A13" s="47"/>
      <c r="B13" s="48"/>
      <c r="C13" s="49"/>
      <c r="D13" s="50"/>
      <c r="E13" s="49"/>
      <c r="F13" s="67"/>
      <c r="G13" s="72"/>
      <c r="H13" s="51"/>
      <c r="I13" s="36"/>
    </row>
    <row r="14" spans="1:9" ht="14.25">
      <c r="A14" s="47"/>
      <c r="B14" s="48"/>
      <c r="C14" s="49"/>
      <c r="D14" s="50"/>
      <c r="E14" s="49"/>
      <c r="F14" s="67"/>
      <c r="G14" s="72"/>
      <c r="H14" s="51"/>
      <c r="I14" s="36"/>
    </row>
    <row r="15" spans="1:9" ht="14.25">
      <c r="A15" s="47"/>
      <c r="B15" s="48"/>
      <c r="C15" s="49"/>
      <c r="D15" s="50"/>
      <c r="E15" s="49"/>
      <c r="F15" s="67"/>
      <c r="G15" s="72"/>
      <c r="H15" s="51"/>
      <c r="I15" s="36"/>
    </row>
    <row r="16" spans="1:9" ht="14.25">
      <c r="A16" s="47"/>
      <c r="B16" s="48"/>
      <c r="C16" s="49"/>
      <c r="D16" s="50"/>
      <c r="E16" s="49"/>
      <c r="F16" s="67"/>
      <c r="G16" s="72"/>
      <c r="H16" s="51"/>
      <c r="I16" s="36"/>
    </row>
    <row r="17" spans="1:9" ht="14.25">
      <c r="A17" s="47"/>
      <c r="B17" s="48"/>
      <c r="C17" s="49"/>
      <c r="D17" s="50"/>
      <c r="E17" s="49"/>
      <c r="F17" s="67"/>
      <c r="G17" s="72"/>
      <c r="H17" s="51"/>
      <c r="I17" s="36"/>
    </row>
    <row r="18" spans="1:9" ht="14.25">
      <c r="A18" s="47"/>
      <c r="B18" s="48"/>
      <c r="C18" s="49"/>
      <c r="D18" s="50"/>
      <c r="E18" s="49"/>
      <c r="F18" s="67"/>
      <c r="G18" s="72"/>
      <c r="H18" s="51"/>
      <c r="I18" s="36"/>
    </row>
    <row r="19" spans="1:9" ht="14.25">
      <c r="A19" s="47"/>
      <c r="B19" s="48"/>
      <c r="C19" s="49"/>
      <c r="D19" s="50"/>
      <c r="E19" s="49"/>
      <c r="F19" s="67"/>
      <c r="G19" s="72"/>
      <c r="H19" s="51"/>
      <c r="I19" s="36"/>
    </row>
    <row r="20" spans="1:9" ht="14.25">
      <c r="A20" s="47"/>
      <c r="B20" s="48"/>
      <c r="C20" s="49"/>
      <c r="D20" s="50"/>
      <c r="E20" s="49"/>
      <c r="F20" s="67"/>
      <c r="G20" s="72"/>
      <c r="H20" s="51"/>
      <c r="I20" s="36"/>
    </row>
    <row r="21" spans="1:9" ht="14.25">
      <c r="A21" s="47"/>
      <c r="B21" s="48"/>
      <c r="C21" s="49"/>
      <c r="D21" s="50"/>
      <c r="E21" s="49"/>
      <c r="F21" s="67"/>
      <c r="G21" s="72"/>
      <c r="H21" s="51"/>
      <c r="I21" s="36"/>
    </row>
    <row r="22" spans="1:9" ht="14.25">
      <c r="A22" s="47"/>
      <c r="B22" s="48"/>
      <c r="C22" s="49"/>
      <c r="D22" s="50"/>
      <c r="E22" s="49"/>
      <c r="F22" s="67"/>
      <c r="G22" s="72"/>
      <c r="H22" s="51"/>
      <c r="I22" s="36"/>
    </row>
    <row r="23" spans="1:9" ht="15" thickBot="1">
      <c r="A23" s="52"/>
      <c r="B23" s="53"/>
      <c r="C23" s="39"/>
      <c r="D23" s="40"/>
      <c r="E23" s="39"/>
      <c r="F23" s="65"/>
      <c r="G23" s="70"/>
      <c r="H23" s="41"/>
      <c r="I23" s="36"/>
    </row>
    <row r="24" spans="1:9" ht="13.5">
      <c r="A24" s="36"/>
      <c r="B24" s="54"/>
      <c r="C24" s="36"/>
      <c r="D24" s="36"/>
      <c r="E24" s="55"/>
      <c r="F24" s="68"/>
      <c r="G24" s="54"/>
      <c r="H24" s="56"/>
      <c r="I24" s="36"/>
    </row>
  </sheetData>
  <printOptions horizontalCentered="1"/>
  <pageMargins left="0.6692913385826772" right="0" top="0.8661417322834646" bottom="0" header="0.35433070866141736" footer="0"/>
  <pageSetup fitToHeight="1" fitToWidth="1" horizontalDpi="300" verticalDpi="300" orientation="portrait" paperSize="9" scale="96" r:id="rId1"/>
  <headerFooter alignWithMargins="0">
    <oddHeader>&amp;CSan Giorgio 20-3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21">
    <pageSetUpPr fitToPage="1"/>
  </sheetPr>
  <dimension ref="A1:I24"/>
  <sheetViews>
    <sheetView workbookViewId="0" topLeftCell="A1">
      <selection activeCell="A6" sqref="A1:IV6"/>
    </sheetView>
  </sheetViews>
  <sheetFormatPr defaultColWidth="9.140625" defaultRowHeight="12.75"/>
  <cols>
    <col min="1" max="1" width="8.140625" style="37" customWidth="1"/>
    <col min="2" max="2" width="5.57421875" style="62" customWidth="1"/>
    <col min="3" max="3" width="8.140625" style="37" customWidth="1"/>
    <col min="4" max="4" width="11.421875" style="37" customWidth="1"/>
    <col min="5" max="5" width="7.8515625" style="63" customWidth="1"/>
    <col min="6" max="6" width="33.00390625" style="69" customWidth="1"/>
    <col min="7" max="7" width="8.57421875" style="62" customWidth="1"/>
    <col min="8" max="8" width="12.00390625" style="64" customWidth="1"/>
    <col min="9" max="9" width="5.7109375" style="37" bestFit="1" customWidth="1"/>
    <col min="10" max="16384" width="9.140625" style="37" customWidth="1"/>
  </cols>
  <sheetData>
    <row r="1" spans="1:9" ht="14.25" thickBot="1">
      <c r="A1" s="57"/>
      <c r="B1" s="58"/>
      <c r="C1" s="36"/>
      <c r="D1" s="36"/>
      <c r="E1" s="55"/>
      <c r="F1" s="68"/>
      <c r="G1" s="54"/>
      <c r="H1" s="56"/>
      <c r="I1" s="36"/>
    </row>
    <row r="2" spans="1:9" s="90" customFormat="1" ht="22.5" customHeight="1">
      <c r="A2" s="179" t="s">
        <v>143</v>
      </c>
      <c r="B2" s="180">
        <v>26</v>
      </c>
      <c r="C2" s="181" t="s">
        <v>344</v>
      </c>
      <c r="D2" s="181"/>
      <c r="E2" s="180" t="s">
        <v>134</v>
      </c>
      <c r="F2" s="181" t="s">
        <v>337</v>
      </c>
      <c r="G2" s="180" t="s">
        <v>133</v>
      </c>
      <c r="H2" s="182" t="s">
        <v>80</v>
      </c>
      <c r="I2" s="183"/>
    </row>
    <row r="3" spans="1:9" s="98" customFormat="1" ht="14.25" thickBot="1">
      <c r="A3" s="184" t="s">
        <v>6</v>
      </c>
      <c r="B3" s="185"/>
      <c r="C3" s="186" t="s">
        <v>127</v>
      </c>
      <c r="D3" s="187"/>
      <c r="E3" s="186" t="s">
        <v>8</v>
      </c>
      <c r="F3" s="187"/>
      <c r="G3" s="188" t="s">
        <v>148</v>
      </c>
      <c r="H3" s="189" t="s">
        <v>10</v>
      </c>
      <c r="I3" s="190" t="s">
        <v>374</v>
      </c>
    </row>
    <row r="4" spans="1:9" ht="14.25">
      <c r="A4" s="42">
        <v>1</v>
      </c>
      <c r="B4" s="43"/>
      <c r="C4" s="44" t="s">
        <v>17</v>
      </c>
      <c r="D4" s="45"/>
      <c r="E4" s="44" t="s">
        <v>345</v>
      </c>
      <c r="F4" s="66"/>
      <c r="G4" s="71"/>
      <c r="H4" s="46"/>
      <c r="I4" s="51"/>
    </row>
    <row r="5" spans="1:9" ht="14.25">
      <c r="A5" s="47">
        <v>2</v>
      </c>
      <c r="B5" s="48"/>
      <c r="C5" s="49" t="s">
        <v>266</v>
      </c>
      <c r="D5" s="50"/>
      <c r="E5" s="49" t="s">
        <v>272</v>
      </c>
      <c r="F5" s="67"/>
      <c r="G5" s="72"/>
      <c r="H5" s="51"/>
      <c r="I5" s="51"/>
    </row>
    <row r="6" spans="1:9" ht="15" thickBot="1">
      <c r="A6" s="52">
        <v>3</v>
      </c>
      <c r="B6" s="53"/>
      <c r="C6" s="39" t="s">
        <v>266</v>
      </c>
      <c r="D6" s="40"/>
      <c r="E6" s="39" t="s">
        <v>279</v>
      </c>
      <c r="F6" s="65"/>
      <c r="G6" s="70"/>
      <c r="H6" s="41"/>
      <c r="I6" s="41"/>
    </row>
    <row r="7" spans="1:9" ht="14.25">
      <c r="A7" s="42"/>
      <c r="B7" s="43"/>
      <c r="C7" s="44"/>
      <c r="D7" s="45"/>
      <c r="E7" s="44"/>
      <c r="F7" s="66"/>
      <c r="G7" s="71"/>
      <c r="H7" s="46"/>
      <c r="I7" s="46"/>
    </row>
    <row r="8" spans="1:9" ht="14.25">
      <c r="A8" s="47"/>
      <c r="B8" s="48"/>
      <c r="C8" s="49"/>
      <c r="D8" s="50"/>
      <c r="E8" s="49"/>
      <c r="F8" s="67"/>
      <c r="G8" s="72"/>
      <c r="H8" s="51"/>
      <c r="I8" s="51"/>
    </row>
    <row r="9" spans="1:9" ht="15" thickBot="1">
      <c r="A9" s="47"/>
      <c r="B9" s="48"/>
      <c r="C9" s="49"/>
      <c r="D9" s="50"/>
      <c r="E9" s="49"/>
      <c r="F9" s="67"/>
      <c r="G9" s="72"/>
      <c r="H9" s="51"/>
      <c r="I9" s="197"/>
    </row>
    <row r="10" spans="1:9" ht="14.25">
      <c r="A10" s="47"/>
      <c r="B10" s="48"/>
      <c r="C10" s="49"/>
      <c r="D10" s="50"/>
      <c r="E10" s="49"/>
      <c r="F10" s="67"/>
      <c r="G10" s="72"/>
      <c r="H10" s="51"/>
      <c r="I10" s="36"/>
    </row>
    <row r="11" spans="1:9" ht="14.25">
      <c r="A11" s="47"/>
      <c r="B11" s="48"/>
      <c r="C11" s="49"/>
      <c r="D11" s="50"/>
      <c r="E11" s="49"/>
      <c r="F11" s="67"/>
      <c r="G11" s="72"/>
      <c r="H11" s="51"/>
      <c r="I11" s="36"/>
    </row>
    <row r="12" spans="1:9" ht="14.25">
      <c r="A12" s="47"/>
      <c r="B12" s="48"/>
      <c r="C12" s="49"/>
      <c r="D12" s="50"/>
      <c r="E12" s="49"/>
      <c r="F12" s="67"/>
      <c r="G12" s="72"/>
      <c r="H12" s="51"/>
      <c r="I12" s="36"/>
    </row>
    <row r="13" spans="1:9" ht="14.25">
      <c r="A13" s="47"/>
      <c r="B13" s="48"/>
      <c r="C13" s="49"/>
      <c r="D13" s="50"/>
      <c r="E13" s="49"/>
      <c r="F13" s="67"/>
      <c r="G13" s="72"/>
      <c r="H13" s="51"/>
      <c r="I13" s="36"/>
    </row>
    <row r="14" spans="1:9" ht="14.25">
      <c r="A14" s="47"/>
      <c r="B14" s="48"/>
      <c r="C14" s="49"/>
      <c r="D14" s="50"/>
      <c r="E14" s="49"/>
      <c r="F14" s="67"/>
      <c r="G14" s="72"/>
      <c r="H14" s="51"/>
      <c r="I14" s="36"/>
    </row>
    <row r="15" spans="1:9" ht="14.25">
      <c r="A15" s="47"/>
      <c r="B15" s="48"/>
      <c r="C15" s="49"/>
      <c r="D15" s="50"/>
      <c r="E15" s="49"/>
      <c r="F15" s="67"/>
      <c r="G15" s="72"/>
      <c r="H15" s="51"/>
      <c r="I15" s="36"/>
    </row>
    <row r="16" spans="1:9" ht="14.25">
      <c r="A16" s="47"/>
      <c r="B16" s="48"/>
      <c r="C16" s="49"/>
      <c r="D16" s="50"/>
      <c r="E16" s="49"/>
      <c r="F16" s="67"/>
      <c r="G16" s="72"/>
      <c r="H16" s="51"/>
      <c r="I16" s="36"/>
    </row>
    <row r="17" spans="1:9" ht="14.25">
      <c r="A17" s="47"/>
      <c r="B17" s="48"/>
      <c r="C17" s="49"/>
      <c r="D17" s="50"/>
      <c r="E17" s="49"/>
      <c r="F17" s="67"/>
      <c r="G17" s="72"/>
      <c r="H17" s="51"/>
      <c r="I17" s="36"/>
    </row>
    <row r="18" spans="1:9" ht="14.25">
      <c r="A18" s="47"/>
      <c r="B18" s="48"/>
      <c r="C18" s="49"/>
      <c r="D18" s="50"/>
      <c r="E18" s="49"/>
      <c r="F18" s="67"/>
      <c r="G18" s="72"/>
      <c r="H18" s="51"/>
      <c r="I18" s="36"/>
    </row>
    <row r="19" spans="1:9" ht="14.25">
      <c r="A19" s="47"/>
      <c r="B19" s="48"/>
      <c r="C19" s="49"/>
      <c r="D19" s="50"/>
      <c r="E19" s="49"/>
      <c r="F19" s="67"/>
      <c r="G19" s="72"/>
      <c r="H19" s="51"/>
      <c r="I19" s="36"/>
    </row>
    <row r="20" spans="1:9" ht="14.25">
      <c r="A20" s="47"/>
      <c r="B20" s="48"/>
      <c r="C20" s="49"/>
      <c r="D20" s="50"/>
      <c r="E20" s="49"/>
      <c r="F20" s="67"/>
      <c r="G20" s="72"/>
      <c r="H20" s="51"/>
      <c r="I20" s="36"/>
    </row>
    <row r="21" spans="1:9" ht="14.25">
      <c r="A21" s="47"/>
      <c r="B21" s="48"/>
      <c r="C21" s="49"/>
      <c r="D21" s="50"/>
      <c r="E21" s="49"/>
      <c r="F21" s="67"/>
      <c r="G21" s="72"/>
      <c r="H21" s="51"/>
      <c r="I21" s="36"/>
    </row>
    <row r="22" spans="1:9" ht="14.25">
      <c r="A22" s="59"/>
      <c r="B22" s="60"/>
      <c r="C22" s="49"/>
      <c r="D22" s="50"/>
      <c r="E22" s="49"/>
      <c r="F22" s="67"/>
      <c r="G22" s="72"/>
      <c r="H22" s="51"/>
      <c r="I22" s="36"/>
    </row>
    <row r="23" spans="1:9" ht="15" thickBot="1">
      <c r="A23" s="52"/>
      <c r="B23" s="53"/>
      <c r="C23" s="39"/>
      <c r="D23" s="40"/>
      <c r="E23" s="39"/>
      <c r="F23" s="65"/>
      <c r="G23" s="70"/>
      <c r="H23" s="41"/>
      <c r="I23" s="36"/>
    </row>
    <row r="24" spans="1:9" ht="13.5">
      <c r="A24" s="57"/>
      <c r="B24" s="58"/>
      <c r="C24" s="36"/>
      <c r="D24" s="36"/>
      <c r="E24" s="55"/>
      <c r="F24" s="68"/>
      <c r="G24" s="54"/>
      <c r="H24" s="56"/>
      <c r="I24" s="36"/>
    </row>
  </sheetData>
  <printOptions horizontalCentered="1"/>
  <pageMargins left="0.6692913385826772" right="0" top="0.8661417322834646" bottom="0" header="0.35433070866141736" footer="0"/>
  <pageSetup fitToHeight="1" fitToWidth="1" horizontalDpi="300" verticalDpi="300" orientation="portrait" paperSize="9" scale="96" r:id="rId1"/>
  <headerFooter alignWithMargins="0">
    <oddHeader>&amp;CSan Giorgio 20-3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1">
    <pageSetUpPr fitToPage="1"/>
  </sheetPr>
  <dimension ref="A1:I24"/>
  <sheetViews>
    <sheetView workbookViewId="0" topLeftCell="A1">
      <selection activeCell="A6" sqref="A1:IV6"/>
    </sheetView>
  </sheetViews>
  <sheetFormatPr defaultColWidth="9.140625" defaultRowHeight="12.75"/>
  <cols>
    <col min="1" max="1" width="8.140625" style="37" customWidth="1"/>
    <col min="2" max="2" width="5.57421875" style="62" customWidth="1"/>
    <col min="3" max="3" width="8.140625" style="37" customWidth="1"/>
    <col min="4" max="4" width="11.421875" style="37" customWidth="1"/>
    <col min="5" max="5" width="7.8515625" style="63" customWidth="1"/>
    <col min="6" max="6" width="34.28125" style="69" customWidth="1"/>
    <col min="7" max="7" width="8.57421875" style="62" customWidth="1"/>
    <col min="8" max="8" width="12.00390625" style="64" customWidth="1"/>
    <col min="9" max="9" width="5.7109375" style="37" bestFit="1" customWidth="1"/>
    <col min="10" max="16384" width="9.140625" style="37" customWidth="1"/>
  </cols>
  <sheetData>
    <row r="1" spans="1:9" ht="14.25" thickBot="1">
      <c r="A1" s="57"/>
      <c r="B1" s="58"/>
      <c r="C1" s="36"/>
      <c r="D1" s="36"/>
      <c r="E1" s="55"/>
      <c r="F1" s="68"/>
      <c r="G1" s="54"/>
      <c r="H1" s="56"/>
      <c r="I1" s="36"/>
    </row>
    <row r="2" spans="1:9" s="82" customFormat="1" ht="22.5" customHeight="1">
      <c r="A2" s="78" t="s">
        <v>143</v>
      </c>
      <c r="B2" s="79">
        <v>25</v>
      </c>
      <c r="C2" s="80" t="s">
        <v>367</v>
      </c>
      <c r="D2" s="80"/>
      <c r="E2" s="79" t="s">
        <v>135</v>
      </c>
      <c r="F2" s="80" t="s">
        <v>357</v>
      </c>
      <c r="G2" s="79" t="s">
        <v>4</v>
      </c>
      <c r="H2" s="73" t="s">
        <v>37</v>
      </c>
      <c r="I2" s="183"/>
    </row>
    <row r="3" spans="1:9" s="69" customFormat="1" ht="14.25" thickBot="1">
      <c r="A3" s="74" t="s">
        <v>6</v>
      </c>
      <c r="B3" s="38"/>
      <c r="C3" s="75" t="s">
        <v>7</v>
      </c>
      <c r="D3" s="65"/>
      <c r="E3" s="75" t="s">
        <v>8</v>
      </c>
      <c r="F3" s="65"/>
      <c r="G3" s="70" t="s">
        <v>148</v>
      </c>
      <c r="H3" s="76" t="s">
        <v>10</v>
      </c>
      <c r="I3" s="190" t="s">
        <v>374</v>
      </c>
    </row>
    <row r="4" spans="1:9" ht="14.25">
      <c r="A4" s="42">
        <v>1</v>
      </c>
      <c r="B4" s="43"/>
      <c r="C4" s="44" t="s">
        <v>266</v>
      </c>
      <c r="D4" s="45"/>
      <c r="E4" s="142" t="s">
        <v>278</v>
      </c>
      <c r="F4" s="66"/>
      <c r="G4" s="71"/>
      <c r="H4" s="46"/>
      <c r="I4" s="51"/>
    </row>
    <row r="5" spans="1:9" ht="14.25">
      <c r="A5" s="47">
        <v>2</v>
      </c>
      <c r="B5" s="48"/>
      <c r="C5" s="44" t="s">
        <v>266</v>
      </c>
      <c r="D5" s="50"/>
      <c r="E5" s="143" t="s">
        <v>277</v>
      </c>
      <c r="F5" s="67"/>
      <c r="G5" s="72"/>
      <c r="H5" s="51"/>
      <c r="I5" s="51"/>
    </row>
    <row r="6" spans="1:9" ht="15" thickBot="1">
      <c r="A6" s="52">
        <v>3</v>
      </c>
      <c r="B6" s="53"/>
      <c r="C6" s="39" t="s">
        <v>17</v>
      </c>
      <c r="D6" s="40"/>
      <c r="E6" s="144" t="s">
        <v>366</v>
      </c>
      <c r="F6" s="65"/>
      <c r="G6" s="70"/>
      <c r="H6" s="41"/>
      <c r="I6" s="41"/>
    </row>
    <row r="7" spans="1:9" ht="14.25">
      <c r="A7" s="42"/>
      <c r="B7" s="43"/>
      <c r="C7" s="44"/>
      <c r="D7" s="45"/>
      <c r="E7" s="44"/>
      <c r="F7" s="66"/>
      <c r="G7" s="71"/>
      <c r="H7" s="46"/>
      <c r="I7" s="46"/>
    </row>
    <row r="8" spans="1:9" ht="14.25">
      <c r="A8" s="47"/>
      <c r="B8" s="48"/>
      <c r="C8" s="49"/>
      <c r="D8" s="50"/>
      <c r="E8" s="49"/>
      <c r="F8" s="67"/>
      <c r="G8" s="72"/>
      <c r="H8" s="51"/>
      <c r="I8" s="51"/>
    </row>
    <row r="9" spans="1:9" ht="15" thickBot="1">
      <c r="A9" s="47"/>
      <c r="B9" s="48"/>
      <c r="C9" s="49"/>
      <c r="D9" s="50"/>
      <c r="E9" s="49"/>
      <c r="F9" s="67"/>
      <c r="G9" s="72"/>
      <c r="H9" s="51"/>
      <c r="I9" s="197"/>
    </row>
    <row r="10" spans="1:9" ht="14.25">
      <c r="A10" s="47"/>
      <c r="B10" s="48"/>
      <c r="C10" s="49"/>
      <c r="D10" s="50"/>
      <c r="E10" s="49"/>
      <c r="F10" s="67"/>
      <c r="G10" s="72"/>
      <c r="H10" s="51"/>
      <c r="I10" s="36"/>
    </row>
    <row r="11" spans="1:9" ht="14.25">
      <c r="A11" s="47"/>
      <c r="B11" s="48"/>
      <c r="C11" s="49"/>
      <c r="D11" s="50"/>
      <c r="E11" s="49"/>
      <c r="F11" s="67"/>
      <c r="G11" s="72"/>
      <c r="H11" s="51"/>
      <c r="I11" s="36"/>
    </row>
    <row r="12" spans="1:9" ht="14.25">
      <c r="A12" s="47"/>
      <c r="B12" s="48"/>
      <c r="C12" s="49"/>
      <c r="D12" s="50"/>
      <c r="E12" s="49"/>
      <c r="F12" s="67"/>
      <c r="G12" s="72"/>
      <c r="H12" s="51"/>
      <c r="I12" s="36"/>
    </row>
    <row r="13" spans="1:9" ht="14.25">
      <c r="A13" s="47"/>
      <c r="B13" s="48"/>
      <c r="C13" s="49"/>
      <c r="D13" s="50"/>
      <c r="E13" s="49"/>
      <c r="F13" s="67"/>
      <c r="G13" s="72"/>
      <c r="H13" s="51"/>
      <c r="I13" s="36"/>
    </row>
    <row r="14" spans="1:9" ht="14.25">
      <c r="A14" s="47"/>
      <c r="B14" s="48"/>
      <c r="C14" s="49"/>
      <c r="D14" s="50"/>
      <c r="E14" s="49"/>
      <c r="F14" s="67"/>
      <c r="G14" s="72"/>
      <c r="H14" s="51"/>
      <c r="I14" s="36"/>
    </row>
    <row r="15" spans="1:9" ht="14.25">
      <c r="A15" s="47"/>
      <c r="B15" s="48"/>
      <c r="C15" s="49"/>
      <c r="D15" s="50"/>
      <c r="E15" s="49"/>
      <c r="F15" s="67"/>
      <c r="G15" s="72"/>
      <c r="H15" s="51"/>
      <c r="I15" s="36"/>
    </row>
    <row r="16" spans="1:9" ht="14.25">
      <c r="A16" s="47"/>
      <c r="B16" s="48"/>
      <c r="C16" s="49"/>
      <c r="D16" s="50"/>
      <c r="E16" s="49"/>
      <c r="F16" s="67"/>
      <c r="G16" s="72"/>
      <c r="H16" s="51"/>
      <c r="I16" s="36"/>
    </row>
    <row r="17" spans="1:9" ht="14.25">
      <c r="A17" s="47"/>
      <c r="B17" s="48"/>
      <c r="C17" s="49"/>
      <c r="D17" s="50"/>
      <c r="E17" s="49"/>
      <c r="F17" s="67"/>
      <c r="G17" s="72"/>
      <c r="H17" s="51"/>
      <c r="I17" s="36"/>
    </row>
    <row r="18" spans="1:9" ht="14.25">
      <c r="A18" s="47"/>
      <c r="B18" s="48"/>
      <c r="C18" s="49"/>
      <c r="D18" s="50"/>
      <c r="E18" s="49"/>
      <c r="F18" s="67"/>
      <c r="G18" s="72"/>
      <c r="H18" s="51"/>
      <c r="I18" s="36"/>
    </row>
    <row r="19" spans="1:9" ht="14.25">
      <c r="A19" s="47"/>
      <c r="B19" s="48"/>
      <c r="C19" s="49"/>
      <c r="D19" s="50"/>
      <c r="E19" s="49"/>
      <c r="F19" s="67"/>
      <c r="G19" s="72"/>
      <c r="H19" s="51"/>
      <c r="I19" s="36"/>
    </row>
    <row r="20" spans="1:9" ht="14.25">
      <c r="A20" s="47"/>
      <c r="B20" s="48"/>
      <c r="C20" s="49"/>
      <c r="D20" s="50"/>
      <c r="E20" s="49"/>
      <c r="F20" s="67"/>
      <c r="G20" s="72"/>
      <c r="H20" s="51"/>
      <c r="I20" s="36"/>
    </row>
    <row r="21" spans="1:9" ht="14.25">
      <c r="A21" s="47"/>
      <c r="B21" s="48"/>
      <c r="C21" s="49"/>
      <c r="D21" s="50"/>
      <c r="E21" s="49"/>
      <c r="F21" s="67"/>
      <c r="G21" s="72"/>
      <c r="H21" s="51"/>
      <c r="I21" s="36"/>
    </row>
    <row r="22" spans="1:9" ht="16.5" customHeight="1">
      <c r="A22" s="59"/>
      <c r="B22" s="60"/>
      <c r="C22" s="49"/>
      <c r="D22" s="50"/>
      <c r="E22" s="49"/>
      <c r="F22" s="67"/>
      <c r="G22" s="72"/>
      <c r="H22" s="51"/>
      <c r="I22" s="36"/>
    </row>
    <row r="23" spans="1:9" ht="15" thickBot="1">
      <c r="A23" s="52"/>
      <c r="B23" s="53"/>
      <c r="C23" s="39"/>
      <c r="D23" s="40"/>
      <c r="E23" s="39"/>
      <c r="F23" s="65"/>
      <c r="G23" s="70"/>
      <c r="H23" s="41"/>
      <c r="I23" s="36"/>
    </row>
    <row r="24" spans="1:9" ht="13.5">
      <c r="A24" s="57"/>
      <c r="B24" s="58"/>
      <c r="C24" s="36"/>
      <c r="D24" s="36"/>
      <c r="E24" s="55"/>
      <c r="F24" s="68"/>
      <c r="G24" s="54"/>
      <c r="H24" s="56"/>
      <c r="I24" s="36"/>
    </row>
  </sheetData>
  <printOptions horizontalCentered="1"/>
  <pageMargins left="0.6692913385826772" right="0" top="0.8661417322834646" bottom="0" header="0.35433070866141736" footer="0"/>
  <pageSetup fitToHeight="1" fitToWidth="1" horizontalDpi="300" verticalDpi="300" orientation="portrait" paperSize="9" scale="95" r:id="rId1"/>
  <headerFooter alignWithMargins="0">
    <oddHeader>&amp;CSan Giorgio 20-3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6">
    <pageSetUpPr fitToPage="1"/>
  </sheetPr>
  <dimension ref="A1:I25"/>
  <sheetViews>
    <sheetView workbookViewId="0" topLeftCell="A1">
      <selection activeCell="A5" sqref="A1:IV5"/>
    </sheetView>
  </sheetViews>
  <sheetFormatPr defaultColWidth="9.140625" defaultRowHeight="12.75"/>
  <cols>
    <col min="1" max="1" width="8.140625" style="37" customWidth="1"/>
    <col min="2" max="2" width="5.57421875" style="62" customWidth="1"/>
    <col min="3" max="3" width="8.140625" style="37" customWidth="1"/>
    <col min="4" max="4" width="11.421875" style="37" customWidth="1"/>
    <col min="5" max="5" width="7.8515625" style="63" customWidth="1"/>
    <col min="6" max="6" width="33.00390625" style="69" customWidth="1"/>
    <col min="7" max="7" width="8.57421875" style="62" customWidth="1"/>
    <col min="8" max="8" width="12.00390625" style="64" customWidth="1"/>
    <col min="9" max="9" width="5.7109375" style="37" bestFit="1" customWidth="1"/>
    <col min="10" max="16384" width="9.140625" style="37" customWidth="1"/>
  </cols>
  <sheetData>
    <row r="1" spans="1:9" ht="14.25" thickBot="1">
      <c r="A1" s="57"/>
      <c r="B1" s="58"/>
      <c r="C1" s="36"/>
      <c r="D1" s="36"/>
      <c r="E1" s="55"/>
      <c r="F1" s="68"/>
      <c r="G1" s="54"/>
      <c r="H1" s="56"/>
      <c r="I1" s="36"/>
    </row>
    <row r="2" spans="1:9" s="82" customFormat="1" ht="22.5" customHeight="1">
      <c r="A2" s="78" t="s">
        <v>143</v>
      </c>
      <c r="B2" s="266" t="s">
        <v>403</v>
      </c>
      <c r="C2" s="267" t="s">
        <v>404</v>
      </c>
      <c r="D2" s="267"/>
      <c r="E2" s="79" t="s">
        <v>138</v>
      </c>
      <c r="F2" s="80" t="s">
        <v>321</v>
      </c>
      <c r="G2" s="79" t="s">
        <v>4</v>
      </c>
      <c r="H2" s="73" t="s">
        <v>80</v>
      </c>
      <c r="I2" s="183"/>
    </row>
    <row r="3" spans="1:9" s="69" customFormat="1" ht="14.25" thickBot="1">
      <c r="A3" s="74" t="s">
        <v>6</v>
      </c>
      <c r="B3" s="38"/>
      <c r="C3" s="75" t="s">
        <v>7</v>
      </c>
      <c r="D3" s="65"/>
      <c r="E3" s="75" t="s">
        <v>8</v>
      </c>
      <c r="F3" s="65"/>
      <c r="G3" s="70" t="s">
        <v>148</v>
      </c>
      <c r="H3" s="76" t="s">
        <v>10</v>
      </c>
      <c r="I3" s="190" t="s">
        <v>374</v>
      </c>
    </row>
    <row r="4" spans="1:9" ht="14.25">
      <c r="A4" s="42">
        <v>2</v>
      </c>
      <c r="B4" s="43"/>
      <c r="C4" s="44" t="s">
        <v>17</v>
      </c>
      <c r="D4" s="45"/>
      <c r="E4" s="44" t="s">
        <v>294</v>
      </c>
      <c r="F4" s="66"/>
      <c r="G4" s="71"/>
      <c r="H4" s="46"/>
      <c r="I4" s="51"/>
    </row>
    <row r="5" spans="1:9" ht="15" thickBot="1">
      <c r="A5" s="52">
        <v>1</v>
      </c>
      <c r="B5" s="53"/>
      <c r="C5" s="39" t="s">
        <v>293</v>
      </c>
      <c r="D5" s="40"/>
      <c r="E5" s="39" t="s">
        <v>197</v>
      </c>
      <c r="F5" s="65"/>
      <c r="G5" s="70"/>
      <c r="H5" s="41"/>
      <c r="I5" s="41"/>
    </row>
    <row r="6" spans="1:9" ht="15" thickBot="1">
      <c r="A6" s="42"/>
      <c r="B6" s="43"/>
      <c r="C6" s="44"/>
      <c r="D6" s="45"/>
      <c r="E6" s="44"/>
      <c r="F6" s="66"/>
      <c r="G6" s="71"/>
      <c r="H6" s="46"/>
      <c r="I6" s="158"/>
    </row>
    <row r="7" spans="1:9" ht="14.25">
      <c r="A7" s="47"/>
      <c r="B7" s="48"/>
      <c r="C7" s="49"/>
      <c r="D7" s="50"/>
      <c r="E7" s="49"/>
      <c r="F7" s="67"/>
      <c r="G7" s="72"/>
      <c r="H7" s="51"/>
      <c r="I7" s="46"/>
    </row>
    <row r="8" spans="1:9" ht="14.25">
      <c r="A8" s="47"/>
      <c r="B8" s="48"/>
      <c r="C8" s="49"/>
      <c r="D8" s="50"/>
      <c r="E8" s="49"/>
      <c r="F8" s="67"/>
      <c r="G8" s="72"/>
      <c r="H8" s="51"/>
      <c r="I8" s="51"/>
    </row>
    <row r="9" spans="1:9" ht="15" thickBot="1">
      <c r="A9" s="47"/>
      <c r="B9" s="48"/>
      <c r="C9" s="49"/>
      <c r="D9" s="50"/>
      <c r="E9" s="49"/>
      <c r="F9" s="67"/>
      <c r="G9" s="72"/>
      <c r="H9" s="51"/>
      <c r="I9" s="197"/>
    </row>
    <row r="10" spans="1:9" ht="14.25">
      <c r="A10" s="47"/>
      <c r="B10" s="48"/>
      <c r="C10" s="49"/>
      <c r="D10" s="50"/>
      <c r="E10" s="49"/>
      <c r="F10" s="67"/>
      <c r="G10" s="72"/>
      <c r="H10" s="51"/>
      <c r="I10" s="36"/>
    </row>
    <row r="11" spans="1:9" ht="14.25">
      <c r="A11" s="47"/>
      <c r="B11" s="48"/>
      <c r="C11" s="49"/>
      <c r="D11" s="50"/>
      <c r="E11" s="49"/>
      <c r="F11" s="67"/>
      <c r="G11" s="72"/>
      <c r="H11" s="51"/>
      <c r="I11" s="36"/>
    </row>
    <row r="12" spans="1:9" ht="14.25">
      <c r="A12" s="47"/>
      <c r="B12" s="48"/>
      <c r="C12" s="49"/>
      <c r="D12" s="50"/>
      <c r="E12" s="49"/>
      <c r="F12" s="67"/>
      <c r="G12" s="72"/>
      <c r="H12" s="51"/>
      <c r="I12" s="36"/>
    </row>
    <row r="13" spans="1:9" ht="14.25">
      <c r="A13" s="47"/>
      <c r="B13" s="48"/>
      <c r="C13" s="49"/>
      <c r="D13" s="50"/>
      <c r="E13" s="49"/>
      <c r="F13" s="67"/>
      <c r="G13" s="72"/>
      <c r="H13" s="51"/>
      <c r="I13" s="36"/>
    </row>
    <row r="14" spans="1:9" ht="14.25">
      <c r="A14" s="47"/>
      <c r="B14" s="48"/>
      <c r="C14" s="49"/>
      <c r="D14" s="50"/>
      <c r="E14" s="49"/>
      <c r="F14" s="67"/>
      <c r="G14" s="72"/>
      <c r="H14" s="51"/>
      <c r="I14" s="36"/>
    </row>
    <row r="15" spans="1:9" ht="14.25">
      <c r="A15" s="47"/>
      <c r="B15" s="48"/>
      <c r="C15" s="49"/>
      <c r="D15" s="50"/>
      <c r="E15" s="49"/>
      <c r="F15" s="67"/>
      <c r="G15" s="72"/>
      <c r="H15" s="51"/>
      <c r="I15" s="36"/>
    </row>
    <row r="16" spans="1:9" ht="14.25">
      <c r="A16" s="47"/>
      <c r="B16" s="48"/>
      <c r="C16" s="49"/>
      <c r="D16" s="50"/>
      <c r="E16" s="49"/>
      <c r="F16" s="67"/>
      <c r="G16" s="72"/>
      <c r="H16" s="51"/>
      <c r="I16" s="36"/>
    </row>
    <row r="17" spans="1:9" ht="14.25">
      <c r="A17" s="47"/>
      <c r="B17" s="48"/>
      <c r="C17" s="49"/>
      <c r="D17" s="50"/>
      <c r="E17" s="49"/>
      <c r="F17" s="67"/>
      <c r="G17" s="72"/>
      <c r="H17" s="51"/>
      <c r="I17" s="36"/>
    </row>
    <row r="18" spans="1:9" ht="14.25">
      <c r="A18" s="47"/>
      <c r="B18" s="48"/>
      <c r="C18" s="49"/>
      <c r="D18" s="50"/>
      <c r="E18" s="49"/>
      <c r="F18" s="67"/>
      <c r="G18" s="72"/>
      <c r="H18" s="51"/>
      <c r="I18" s="36"/>
    </row>
    <row r="19" spans="1:9" ht="14.25">
      <c r="A19" s="47"/>
      <c r="B19" s="48"/>
      <c r="C19" s="49"/>
      <c r="D19" s="50"/>
      <c r="E19" s="49"/>
      <c r="F19" s="67"/>
      <c r="G19" s="72"/>
      <c r="H19" s="51"/>
      <c r="I19" s="36"/>
    </row>
    <row r="20" spans="1:9" ht="14.25">
      <c r="A20" s="47"/>
      <c r="B20" s="48"/>
      <c r="C20" s="49"/>
      <c r="D20" s="50"/>
      <c r="E20" s="49"/>
      <c r="F20" s="67"/>
      <c r="G20" s="72"/>
      <c r="H20" s="51"/>
      <c r="I20" s="36"/>
    </row>
    <row r="21" spans="1:9" ht="14.25">
      <c r="A21" s="47"/>
      <c r="B21" s="48"/>
      <c r="C21" s="49"/>
      <c r="D21" s="50"/>
      <c r="E21" s="49"/>
      <c r="F21" s="67"/>
      <c r="G21" s="72"/>
      <c r="H21" s="51"/>
      <c r="I21" s="36"/>
    </row>
    <row r="22" spans="1:9" ht="14.25">
      <c r="A22" s="47"/>
      <c r="B22" s="48"/>
      <c r="C22" s="49"/>
      <c r="D22" s="50"/>
      <c r="E22" s="49"/>
      <c r="F22" s="67"/>
      <c r="G22" s="72"/>
      <c r="H22" s="51"/>
      <c r="I22" s="36"/>
    </row>
    <row r="23" spans="1:9" ht="14.25">
      <c r="A23" s="59"/>
      <c r="B23" s="60"/>
      <c r="C23" s="49"/>
      <c r="D23" s="50"/>
      <c r="E23" s="49"/>
      <c r="F23" s="67"/>
      <c r="G23" s="72"/>
      <c r="H23" s="51"/>
      <c r="I23" s="36"/>
    </row>
    <row r="24" spans="1:9" ht="15" thickBot="1">
      <c r="A24" s="52"/>
      <c r="B24" s="53"/>
      <c r="C24" s="39"/>
      <c r="D24" s="40"/>
      <c r="E24" s="39"/>
      <c r="F24" s="65"/>
      <c r="G24" s="70"/>
      <c r="H24" s="41"/>
      <c r="I24" s="36"/>
    </row>
    <row r="25" spans="1:9" ht="13.5">
      <c r="A25" s="57"/>
      <c r="B25" s="58"/>
      <c r="C25" s="36"/>
      <c r="D25" s="36"/>
      <c r="E25" s="55"/>
      <c r="F25" s="68"/>
      <c r="G25" s="54"/>
      <c r="H25" s="56"/>
      <c r="I25" s="36"/>
    </row>
  </sheetData>
  <printOptions horizontalCentered="1"/>
  <pageMargins left="0.6692913385826772" right="0" top="0.8661417322834646" bottom="0" header="0.35433070866141736" footer="0"/>
  <pageSetup fitToHeight="1" fitToWidth="1" horizontalDpi="300" verticalDpi="300" orientation="portrait" paperSize="9" scale="96" r:id="rId1"/>
  <headerFooter alignWithMargins="0">
    <oddHeader>&amp;CSan Giorgio 20-3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7">
    <pageSetUpPr fitToPage="1"/>
  </sheetPr>
  <dimension ref="A1:I24"/>
  <sheetViews>
    <sheetView workbookViewId="0" topLeftCell="A1">
      <selection activeCell="A9" sqref="A1:IV9"/>
    </sheetView>
  </sheetViews>
  <sheetFormatPr defaultColWidth="9.140625" defaultRowHeight="12.75"/>
  <cols>
    <col min="1" max="1" width="8.140625" style="37" customWidth="1"/>
    <col min="2" max="2" width="5.57421875" style="62" customWidth="1"/>
    <col min="3" max="3" width="8.140625" style="37" customWidth="1"/>
    <col min="4" max="4" width="11.421875" style="37" customWidth="1"/>
    <col min="5" max="5" width="7.8515625" style="63" customWidth="1"/>
    <col min="6" max="6" width="35.28125" style="69" customWidth="1"/>
    <col min="7" max="7" width="8.57421875" style="62" customWidth="1"/>
    <col min="8" max="8" width="12.00390625" style="64" customWidth="1"/>
    <col min="9" max="9" width="5.7109375" style="37" customWidth="1"/>
    <col min="10" max="16384" width="9.140625" style="37" customWidth="1"/>
  </cols>
  <sheetData>
    <row r="1" spans="1:9" ht="14.25" thickBot="1">
      <c r="A1" s="57"/>
      <c r="B1" s="58"/>
      <c r="C1" s="36"/>
      <c r="D1" s="36"/>
      <c r="E1" s="55"/>
      <c r="F1" s="68"/>
      <c r="G1" s="54"/>
      <c r="H1" s="56"/>
      <c r="I1" s="36"/>
    </row>
    <row r="2" spans="1:9" s="82" customFormat="1" ht="22.5" customHeight="1">
      <c r="A2" s="78" t="s">
        <v>143</v>
      </c>
      <c r="B2" s="266" t="s">
        <v>406</v>
      </c>
      <c r="C2" s="268" t="s">
        <v>407</v>
      </c>
      <c r="D2" s="148"/>
      <c r="E2" s="79" t="s">
        <v>135</v>
      </c>
      <c r="F2" s="80" t="s">
        <v>321</v>
      </c>
      <c r="G2" s="79" t="s">
        <v>4</v>
      </c>
      <c r="H2" s="73" t="s">
        <v>80</v>
      </c>
      <c r="I2" s="183"/>
    </row>
    <row r="3" spans="1:9" ht="15" thickBot="1">
      <c r="A3" s="114" t="s">
        <v>6</v>
      </c>
      <c r="B3" s="38"/>
      <c r="C3" s="39" t="s">
        <v>7</v>
      </c>
      <c r="D3" s="40"/>
      <c r="E3" s="39" t="s">
        <v>8</v>
      </c>
      <c r="F3" s="65"/>
      <c r="G3" s="70" t="s">
        <v>148</v>
      </c>
      <c r="H3" s="41" t="s">
        <v>10</v>
      </c>
      <c r="I3" s="190" t="s">
        <v>374</v>
      </c>
    </row>
    <row r="4" spans="1:9" ht="14.25">
      <c r="A4" s="42">
        <v>1</v>
      </c>
      <c r="B4" s="43"/>
      <c r="C4" s="44" t="s">
        <v>17</v>
      </c>
      <c r="D4" s="45"/>
      <c r="E4" s="142" t="s">
        <v>298</v>
      </c>
      <c r="F4" s="66"/>
      <c r="G4" s="71"/>
      <c r="H4" s="46"/>
      <c r="I4" s="51"/>
    </row>
    <row r="5" spans="1:9" ht="14.25">
      <c r="A5" s="47">
        <v>2</v>
      </c>
      <c r="B5" s="48"/>
      <c r="C5" s="49" t="s">
        <v>17</v>
      </c>
      <c r="D5" s="50"/>
      <c r="E5" s="143" t="s">
        <v>297</v>
      </c>
      <c r="F5" s="67"/>
      <c r="G5" s="72"/>
      <c r="H5" s="51"/>
      <c r="I5" s="46"/>
    </row>
    <row r="6" spans="1:9" ht="14.25">
      <c r="A6" s="47">
        <v>3</v>
      </c>
      <c r="B6" s="48"/>
      <c r="C6" s="49" t="s">
        <v>266</v>
      </c>
      <c r="D6" s="50"/>
      <c r="E6" s="143" t="s">
        <v>281</v>
      </c>
      <c r="F6" s="67"/>
      <c r="G6" s="72"/>
      <c r="H6" s="51"/>
      <c r="I6" s="46"/>
    </row>
    <row r="7" spans="1:9" ht="14.25">
      <c r="A7" s="47">
        <v>4</v>
      </c>
      <c r="B7" s="48"/>
      <c r="C7" s="49" t="s">
        <v>207</v>
      </c>
      <c r="D7" s="50"/>
      <c r="E7" s="143" t="s">
        <v>295</v>
      </c>
      <c r="F7" s="67"/>
      <c r="G7" s="72"/>
      <c r="H7" s="51"/>
      <c r="I7" s="46"/>
    </row>
    <row r="8" spans="1:9" ht="14.25">
      <c r="A8" s="47">
        <v>5</v>
      </c>
      <c r="B8" s="48"/>
      <c r="C8" s="49" t="s">
        <v>169</v>
      </c>
      <c r="D8" s="50"/>
      <c r="E8" s="143" t="s">
        <v>175</v>
      </c>
      <c r="F8" s="67"/>
      <c r="G8" s="72"/>
      <c r="H8" s="51"/>
      <c r="I8" s="51"/>
    </row>
    <row r="9" spans="1:9" ht="15" thickBot="1">
      <c r="A9" s="52">
        <v>6</v>
      </c>
      <c r="B9" s="53"/>
      <c r="C9" s="39" t="s">
        <v>17</v>
      </c>
      <c r="D9" s="40"/>
      <c r="E9" s="144" t="s">
        <v>296</v>
      </c>
      <c r="F9" s="65"/>
      <c r="G9" s="70"/>
      <c r="H9" s="41"/>
      <c r="I9" s="197"/>
    </row>
    <row r="10" spans="1:9" ht="14.25">
      <c r="A10" s="42"/>
      <c r="B10" s="43"/>
      <c r="C10" s="44"/>
      <c r="D10" s="45"/>
      <c r="E10" s="142"/>
      <c r="F10" s="66"/>
      <c r="G10" s="71"/>
      <c r="H10" s="46"/>
      <c r="I10" s="36"/>
    </row>
    <row r="11" spans="1:9" ht="14.25">
      <c r="A11" s="47"/>
      <c r="B11" s="48"/>
      <c r="C11" s="49"/>
      <c r="D11" s="50"/>
      <c r="E11" s="143"/>
      <c r="F11" s="67"/>
      <c r="G11" s="72"/>
      <c r="H11" s="51"/>
      <c r="I11" s="36"/>
    </row>
    <row r="12" spans="1:9" ht="14.25">
      <c r="A12" s="47"/>
      <c r="B12" s="48"/>
      <c r="C12" s="49"/>
      <c r="D12" s="50"/>
      <c r="E12" s="143"/>
      <c r="F12" s="67"/>
      <c r="G12" s="72"/>
      <c r="H12" s="51"/>
      <c r="I12" s="36"/>
    </row>
    <row r="13" spans="1:9" ht="14.25">
      <c r="A13" s="47"/>
      <c r="B13" s="48"/>
      <c r="C13" s="49"/>
      <c r="D13" s="50"/>
      <c r="E13" s="143"/>
      <c r="F13" s="67"/>
      <c r="G13" s="72"/>
      <c r="H13" s="51"/>
      <c r="I13" s="36"/>
    </row>
    <row r="14" spans="1:9" ht="14.25">
      <c r="A14" s="47"/>
      <c r="B14" s="48"/>
      <c r="C14" s="49"/>
      <c r="D14" s="50"/>
      <c r="E14" s="143"/>
      <c r="F14" s="67"/>
      <c r="G14" s="72"/>
      <c r="H14" s="51"/>
      <c r="I14" s="36"/>
    </row>
    <row r="15" spans="1:9" ht="14.25">
      <c r="A15" s="47"/>
      <c r="B15" s="48"/>
      <c r="C15" s="49"/>
      <c r="D15" s="50"/>
      <c r="E15" s="143"/>
      <c r="F15" s="67"/>
      <c r="G15" s="72"/>
      <c r="H15" s="51"/>
      <c r="I15" s="36"/>
    </row>
    <row r="16" spans="1:9" ht="14.25">
      <c r="A16" s="47"/>
      <c r="B16" s="48"/>
      <c r="C16" s="49"/>
      <c r="D16" s="50"/>
      <c r="E16" s="143"/>
      <c r="F16" s="67"/>
      <c r="G16" s="72"/>
      <c r="H16" s="51"/>
      <c r="I16" s="36"/>
    </row>
    <row r="17" spans="1:9" ht="14.25">
      <c r="A17" s="47"/>
      <c r="B17" s="48"/>
      <c r="C17" s="49"/>
      <c r="D17" s="50"/>
      <c r="E17" s="143"/>
      <c r="F17" s="67"/>
      <c r="G17" s="72"/>
      <c r="H17" s="51"/>
      <c r="I17" s="36"/>
    </row>
    <row r="18" spans="1:9" ht="14.25">
      <c r="A18" s="47"/>
      <c r="B18" s="48"/>
      <c r="C18" s="49"/>
      <c r="D18" s="50"/>
      <c r="E18" s="143"/>
      <c r="F18" s="67"/>
      <c r="G18" s="72"/>
      <c r="H18" s="51"/>
      <c r="I18" s="36"/>
    </row>
    <row r="19" spans="1:9" ht="14.25">
      <c r="A19" s="47"/>
      <c r="B19" s="48"/>
      <c r="C19" s="49"/>
      <c r="D19" s="50"/>
      <c r="E19" s="143"/>
      <c r="F19" s="67"/>
      <c r="G19" s="72"/>
      <c r="H19" s="51"/>
      <c r="I19" s="36"/>
    </row>
    <row r="20" spans="1:9" ht="14.25">
      <c r="A20" s="47"/>
      <c r="B20" s="48"/>
      <c r="C20" s="49"/>
      <c r="D20" s="50"/>
      <c r="E20" s="143"/>
      <c r="F20" s="67"/>
      <c r="G20" s="72"/>
      <c r="H20" s="51"/>
      <c r="I20" s="36"/>
    </row>
    <row r="21" spans="1:9" ht="14.25">
      <c r="A21" s="47"/>
      <c r="B21" s="48"/>
      <c r="C21" s="49"/>
      <c r="D21" s="50"/>
      <c r="E21" s="143"/>
      <c r="F21" s="67"/>
      <c r="G21" s="72"/>
      <c r="H21" s="51"/>
      <c r="I21" s="36"/>
    </row>
    <row r="22" spans="1:9" ht="14.25">
      <c r="A22" s="59"/>
      <c r="B22" s="60"/>
      <c r="C22" s="49"/>
      <c r="D22" s="50"/>
      <c r="E22" s="143"/>
      <c r="F22" s="67"/>
      <c r="G22" s="72"/>
      <c r="H22" s="51"/>
      <c r="I22" s="36"/>
    </row>
    <row r="23" spans="1:9" ht="15" thickBot="1">
      <c r="A23" s="52"/>
      <c r="B23" s="53"/>
      <c r="C23" s="39"/>
      <c r="D23" s="40"/>
      <c r="E23" s="144"/>
      <c r="F23" s="65"/>
      <c r="G23" s="70"/>
      <c r="H23" s="41"/>
      <c r="I23" s="36"/>
    </row>
    <row r="24" spans="1:9" ht="13.5">
      <c r="A24" s="57"/>
      <c r="B24" s="58"/>
      <c r="C24" s="36"/>
      <c r="D24" s="36"/>
      <c r="E24" s="55"/>
      <c r="F24" s="68"/>
      <c r="G24" s="54"/>
      <c r="H24" s="56"/>
      <c r="I24" s="36"/>
    </row>
  </sheetData>
  <printOptions horizontalCentered="1"/>
  <pageMargins left="0.6692913385826772" right="0" top="0.8661417322834646" bottom="0" header="0.35433070866141736" footer="0"/>
  <pageSetup fitToHeight="1" fitToWidth="1" horizontalDpi="300" verticalDpi="300" orientation="portrait" paperSize="9" scale="94" r:id="rId1"/>
  <headerFooter alignWithMargins="0">
    <oddHeader>&amp;CSan Giorgio 20-3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9">
    <pageSetUpPr fitToPage="1"/>
  </sheetPr>
  <dimension ref="A1:I28"/>
  <sheetViews>
    <sheetView workbookViewId="0" topLeftCell="A1">
      <selection activeCell="A10" sqref="A1:IV10"/>
    </sheetView>
  </sheetViews>
  <sheetFormatPr defaultColWidth="9.140625" defaultRowHeight="12.75"/>
  <cols>
    <col min="1" max="1" width="8.140625" style="37" customWidth="1"/>
    <col min="2" max="2" width="5.57421875" style="62" customWidth="1"/>
    <col min="3" max="3" width="8.140625" style="37" customWidth="1"/>
    <col min="4" max="4" width="11.421875" style="37" customWidth="1"/>
    <col min="5" max="5" width="7.8515625" style="63" customWidth="1"/>
    <col min="6" max="6" width="33.00390625" style="69" customWidth="1"/>
    <col min="7" max="7" width="8.57421875" style="62" customWidth="1"/>
    <col min="8" max="8" width="12.00390625" style="64" customWidth="1"/>
    <col min="9" max="9" width="5.7109375" style="37" customWidth="1"/>
    <col min="10" max="16384" width="9.140625" style="37" customWidth="1"/>
  </cols>
  <sheetData>
    <row r="1" spans="1:9" ht="14.25" thickBot="1">
      <c r="A1" s="57"/>
      <c r="B1" s="58"/>
      <c r="C1" s="36"/>
      <c r="D1" s="36"/>
      <c r="E1" s="55"/>
      <c r="F1" s="68"/>
      <c r="G1" s="54"/>
      <c r="H1" s="56"/>
      <c r="I1" s="36"/>
    </row>
    <row r="2" spans="1:9" s="82" customFormat="1" ht="22.5" customHeight="1">
      <c r="A2" s="78" t="s">
        <v>143</v>
      </c>
      <c r="B2" s="79">
        <v>32</v>
      </c>
      <c r="C2" s="80" t="s">
        <v>371</v>
      </c>
      <c r="D2" s="80"/>
      <c r="E2" s="79">
        <v>720</v>
      </c>
      <c r="F2" s="80" t="s">
        <v>370</v>
      </c>
      <c r="G2" s="79" t="s">
        <v>4</v>
      </c>
      <c r="H2" s="73" t="s">
        <v>37</v>
      </c>
      <c r="I2" s="183"/>
    </row>
    <row r="3" spans="1:9" s="69" customFormat="1" ht="14.25" thickBot="1">
      <c r="A3" s="74" t="s">
        <v>6</v>
      </c>
      <c r="B3" s="38"/>
      <c r="C3" s="75" t="s">
        <v>7</v>
      </c>
      <c r="D3" s="65"/>
      <c r="E3" s="75" t="s">
        <v>8</v>
      </c>
      <c r="F3" s="65"/>
      <c r="G3" s="70" t="s">
        <v>148</v>
      </c>
      <c r="H3" s="76" t="s">
        <v>10</v>
      </c>
      <c r="I3" s="190" t="s">
        <v>374</v>
      </c>
    </row>
    <row r="4" spans="1:9" ht="14.25">
      <c r="A4" s="42">
        <v>1</v>
      </c>
      <c r="B4" s="43"/>
      <c r="C4" s="44" t="s">
        <v>13</v>
      </c>
      <c r="D4" s="45"/>
      <c r="E4" s="44" t="s">
        <v>228</v>
      </c>
      <c r="F4" s="66"/>
      <c r="G4" s="71"/>
      <c r="H4" s="46"/>
      <c r="I4" s="51"/>
    </row>
    <row r="5" spans="1:9" ht="14.25">
      <c r="A5" s="47">
        <v>2</v>
      </c>
      <c r="B5" s="48"/>
      <c r="C5" s="49" t="s">
        <v>169</v>
      </c>
      <c r="D5" s="50"/>
      <c r="E5" s="49" t="s">
        <v>176</v>
      </c>
      <c r="F5" s="67"/>
      <c r="G5" s="72"/>
      <c r="H5" s="51"/>
      <c r="I5" s="46"/>
    </row>
    <row r="6" spans="1:9" ht="14.25">
      <c r="A6" s="47">
        <v>3</v>
      </c>
      <c r="B6" s="48"/>
      <c r="C6" s="49" t="s">
        <v>149</v>
      </c>
      <c r="D6" s="50"/>
      <c r="E6" s="49" t="s">
        <v>162</v>
      </c>
      <c r="F6" s="67"/>
      <c r="G6" s="72"/>
      <c r="H6" s="51"/>
      <c r="I6" s="46"/>
    </row>
    <row r="7" spans="1:9" ht="14.25">
      <c r="A7" s="47">
        <v>4</v>
      </c>
      <c r="B7" s="48"/>
      <c r="C7" s="49" t="s">
        <v>266</v>
      </c>
      <c r="D7" s="50"/>
      <c r="E7" s="49" t="s">
        <v>283</v>
      </c>
      <c r="F7" s="67"/>
      <c r="G7" s="72"/>
      <c r="H7" s="51"/>
      <c r="I7" s="46"/>
    </row>
    <row r="8" spans="1:9" ht="14.25">
      <c r="A8" s="47">
        <v>5</v>
      </c>
      <c r="B8" s="48"/>
      <c r="C8" s="49" t="s">
        <v>13</v>
      </c>
      <c r="D8" s="50"/>
      <c r="E8" s="49" t="s">
        <v>368</v>
      </c>
      <c r="F8" s="67"/>
      <c r="G8" s="72"/>
      <c r="H8" s="51"/>
      <c r="I8" s="51"/>
    </row>
    <row r="9" spans="1:9" ht="14.25">
      <c r="A9" s="47">
        <v>6</v>
      </c>
      <c r="B9" s="48"/>
      <c r="C9" s="49" t="s">
        <v>266</v>
      </c>
      <c r="D9" s="50"/>
      <c r="E9" s="49" t="s">
        <v>282</v>
      </c>
      <c r="F9" s="67"/>
      <c r="G9" s="72"/>
      <c r="H9" s="51"/>
      <c r="I9" s="51"/>
    </row>
    <row r="10" spans="1:9" ht="15" thickBot="1">
      <c r="A10" s="52">
        <v>7</v>
      </c>
      <c r="B10" s="53"/>
      <c r="C10" s="39" t="s">
        <v>203</v>
      </c>
      <c r="D10" s="40"/>
      <c r="E10" s="39" t="s">
        <v>206</v>
      </c>
      <c r="F10" s="65"/>
      <c r="G10" s="70"/>
      <c r="H10" s="41"/>
      <c r="I10" s="41"/>
    </row>
    <row r="11" spans="1:9" ht="14.25">
      <c r="A11" s="42"/>
      <c r="B11" s="43"/>
      <c r="C11" s="44"/>
      <c r="D11" s="45"/>
      <c r="E11" s="44"/>
      <c r="F11" s="66"/>
      <c r="G11" s="71"/>
      <c r="H11" s="46"/>
      <c r="I11" s="46"/>
    </row>
    <row r="12" spans="1:9" ht="14.25">
      <c r="A12" s="47"/>
      <c r="B12" s="48"/>
      <c r="C12" s="49"/>
      <c r="D12" s="50"/>
      <c r="E12" s="49"/>
      <c r="F12" s="67"/>
      <c r="G12" s="72"/>
      <c r="H12" s="51"/>
      <c r="I12" s="51"/>
    </row>
    <row r="13" spans="1:9" ht="14.25">
      <c r="A13" s="47"/>
      <c r="B13" s="48"/>
      <c r="C13" s="49"/>
      <c r="D13" s="50"/>
      <c r="E13" s="49"/>
      <c r="F13" s="67"/>
      <c r="G13" s="72"/>
      <c r="H13" s="51"/>
      <c r="I13" s="36"/>
    </row>
    <row r="14" spans="1:9" ht="14.25">
      <c r="A14" s="47"/>
      <c r="B14" s="48"/>
      <c r="C14" s="49"/>
      <c r="D14" s="50"/>
      <c r="E14" s="49"/>
      <c r="F14" s="67"/>
      <c r="G14" s="72"/>
      <c r="H14" s="51"/>
      <c r="I14" s="36"/>
    </row>
    <row r="15" spans="1:9" ht="14.25">
      <c r="A15" s="47"/>
      <c r="B15" s="48"/>
      <c r="C15" s="49"/>
      <c r="D15" s="50"/>
      <c r="E15" s="49"/>
      <c r="F15" s="67"/>
      <c r="G15" s="72"/>
      <c r="H15" s="51"/>
      <c r="I15" s="36"/>
    </row>
    <row r="16" spans="1:9" ht="14.25">
      <c r="A16" s="47"/>
      <c r="B16" s="48"/>
      <c r="C16" s="49"/>
      <c r="D16" s="50"/>
      <c r="E16" s="49"/>
      <c r="F16" s="67"/>
      <c r="G16" s="72"/>
      <c r="H16" s="51"/>
      <c r="I16" s="36"/>
    </row>
    <row r="17" spans="1:9" ht="14.25">
      <c r="A17" s="47"/>
      <c r="B17" s="48"/>
      <c r="C17" s="49"/>
      <c r="D17" s="50"/>
      <c r="E17" s="49"/>
      <c r="F17" s="67"/>
      <c r="G17" s="72"/>
      <c r="H17" s="51"/>
      <c r="I17" s="36"/>
    </row>
    <row r="18" spans="1:9" ht="14.25">
      <c r="A18" s="47"/>
      <c r="B18" s="48"/>
      <c r="C18" s="49"/>
      <c r="D18" s="50"/>
      <c r="E18" s="49"/>
      <c r="F18" s="67"/>
      <c r="G18" s="72"/>
      <c r="H18" s="51"/>
      <c r="I18" s="36"/>
    </row>
    <row r="19" spans="1:9" ht="14.25">
      <c r="A19" s="47"/>
      <c r="B19" s="48"/>
      <c r="C19" s="49"/>
      <c r="D19" s="50"/>
      <c r="E19" s="49"/>
      <c r="F19" s="67"/>
      <c r="G19" s="72"/>
      <c r="H19" s="51"/>
      <c r="I19" s="36"/>
    </row>
    <row r="20" spans="1:9" ht="14.25">
      <c r="A20" s="47"/>
      <c r="B20" s="48"/>
      <c r="C20" s="49"/>
      <c r="D20" s="50"/>
      <c r="E20" s="49"/>
      <c r="F20" s="67"/>
      <c r="G20" s="72"/>
      <c r="H20" s="51"/>
      <c r="I20" s="36"/>
    </row>
    <row r="21" spans="1:9" ht="14.25">
      <c r="A21" s="47"/>
      <c r="B21" s="48"/>
      <c r="C21" s="49"/>
      <c r="D21" s="50"/>
      <c r="E21" s="49"/>
      <c r="F21" s="67"/>
      <c r="G21" s="72"/>
      <c r="H21" s="51"/>
      <c r="I21" s="36"/>
    </row>
    <row r="22" spans="1:9" ht="14.25">
      <c r="A22" s="47"/>
      <c r="B22" s="48"/>
      <c r="C22" s="49"/>
      <c r="D22" s="50"/>
      <c r="E22" s="49"/>
      <c r="F22" s="67"/>
      <c r="G22" s="72"/>
      <c r="H22" s="51"/>
      <c r="I22" s="36"/>
    </row>
    <row r="23" spans="1:9" ht="14.25">
      <c r="A23" s="47"/>
      <c r="B23" s="48"/>
      <c r="C23" s="49"/>
      <c r="D23" s="50"/>
      <c r="E23" s="49"/>
      <c r="F23" s="67"/>
      <c r="G23" s="72"/>
      <c r="H23" s="51"/>
      <c r="I23" s="36"/>
    </row>
    <row r="24" spans="1:9" ht="14.25">
      <c r="A24" s="47"/>
      <c r="B24" s="48"/>
      <c r="C24" s="49"/>
      <c r="D24" s="50"/>
      <c r="E24" s="49"/>
      <c r="F24" s="67"/>
      <c r="G24" s="72"/>
      <c r="H24" s="51"/>
      <c r="I24" s="36"/>
    </row>
    <row r="25" spans="1:9" ht="14.25">
      <c r="A25" s="47"/>
      <c r="B25" s="48"/>
      <c r="C25" s="49"/>
      <c r="D25" s="50"/>
      <c r="E25" s="49"/>
      <c r="F25" s="67"/>
      <c r="G25" s="72"/>
      <c r="H25" s="51"/>
      <c r="I25" s="36"/>
    </row>
    <row r="26" spans="1:9" ht="14.25">
      <c r="A26" s="47"/>
      <c r="B26" s="48"/>
      <c r="C26" s="49"/>
      <c r="D26" s="50"/>
      <c r="E26" s="49"/>
      <c r="F26" s="67"/>
      <c r="G26" s="72"/>
      <c r="H26" s="51"/>
      <c r="I26" s="36"/>
    </row>
    <row r="27" spans="1:9" ht="15" thickBot="1">
      <c r="A27" s="52"/>
      <c r="B27" s="53"/>
      <c r="C27" s="39"/>
      <c r="D27" s="40"/>
      <c r="E27" s="39"/>
      <c r="F27" s="65"/>
      <c r="G27" s="70"/>
      <c r="H27" s="41"/>
      <c r="I27" s="36"/>
    </row>
    <row r="28" spans="1:9" ht="13.5">
      <c r="A28" s="36"/>
      <c r="B28" s="54"/>
      <c r="C28" s="36"/>
      <c r="D28" s="36"/>
      <c r="E28" s="55"/>
      <c r="F28" s="68"/>
      <c r="G28" s="54"/>
      <c r="H28" s="56"/>
      <c r="I28" s="36"/>
    </row>
  </sheetData>
  <printOptions horizontalCentered="1"/>
  <pageMargins left="0.6692913385826772" right="0" top="0.8661417322834646" bottom="0" header="0.35433070866141736" footer="0"/>
  <pageSetup fitToHeight="1" fitToWidth="1" horizontalDpi="300" verticalDpi="300" orientation="portrait" paperSize="9" scale="96" r:id="rId1"/>
  <headerFooter alignWithMargins="0">
    <oddHeader>&amp;CSan Giorgio 20-3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1:S26"/>
  <sheetViews>
    <sheetView workbookViewId="0" topLeftCell="I1">
      <selection activeCell="K2" sqref="K2:S11"/>
    </sheetView>
  </sheetViews>
  <sheetFormatPr defaultColWidth="9.140625" defaultRowHeight="12.75"/>
  <cols>
    <col min="1" max="1" width="8.140625" style="37" customWidth="1"/>
    <col min="2" max="2" width="5.57421875" style="62" customWidth="1"/>
    <col min="3" max="3" width="8.140625" style="37" customWidth="1"/>
    <col min="4" max="4" width="11.421875" style="37" customWidth="1"/>
    <col min="5" max="5" width="7.8515625" style="63" customWidth="1"/>
    <col min="6" max="6" width="29.8515625" style="69" customWidth="1"/>
    <col min="7" max="7" width="8.57421875" style="62" customWidth="1"/>
    <col min="8" max="8" width="12.00390625" style="64" customWidth="1"/>
    <col min="9" max="9" width="5.7109375" style="64" customWidth="1"/>
    <col min="10" max="11" width="9.140625" style="37" customWidth="1"/>
    <col min="12" max="12" width="6.00390625" style="37" customWidth="1"/>
    <col min="13" max="13" width="9.140625" style="37" customWidth="1"/>
    <col min="14" max="14" width="11.57421875" style="37" customWidth="1"/>
    <col min="15" max="15" width="9.140625" style="37" customWidth="1"/>
    <col min="16" max="16" width="20.28125" style="37" customWidth="1"/>
    <col min="17" max="18" width="9.140625" style="37" customWidth="1"/>
    <col min="19" max="19" width="5.7109375" style="37" bestFit="1" customWidth="1"/>
    <col min="20" max="16384" width="9.140625" style="37" customWidth="1"/>
  </cols>
  <sheetData>
    <row r="1" spans="1:10" ht="14.25" thickBot="1">
      <c r="A1" s="57"/>
      <c r="B1" s="58"/>
      <c r="C1" s="36"/>
      <c r="D1" s="36"/>
      <c r="E1" s="55"/>
      <c r="F1" s="68"/>
      <c r="G1" s="54"/>
      <c r="H1" s="56"/>
      <c r="I1" s="56"/>
      <c r="J1" s="36"/>
    </row>
    <row r="2" spans="1:19" s="82" customFormat="1" ht="22.5" customHeight="1">
      <c r="A2" s="78" t="s">
        <v>143</v>
      </c>
      <c r="B2" s="376" t="s">
        <v>310</v>
      </c>
      <c r="C2" s="377"/>
      <c r="D2" s="377"/>
      <c r="E2" s="79" t="s">
        <v>136</v>
      </c>
      <c r="F2" s="80" t="s">
        <v>311</v>
      </c>
      <c r="G2" s="79" t="s">
        <v>4</v>
      </c>
      <c r="H2" s="73" t="s">
        <v>80</v>
      </c>
      <c r="I2" s="166"/>
      <c r="J2" s="81"/>
      <c r="K2" s="78" t="s">
        <v>143</v>
      </c>
      <c r="L2" s="368" t="s">
        <v>398</v>
      </c>
      <c r="M2" s="362"/>
      <c r="N2" s="362"/>
      <c r="O2" s="79" t="s">
        <v>136</v>
      </c>
      <c r="P2" s="80" t="s">
        <v>321</v>
      </c>
      <c r="Q2" s="79" t="s">
        <v>4</v>
      </c>
      <c r="R2" s="73" t="s">
        <v>80</v>
      </c>
      <c r="S2" s="166"/>
    </row>
    <row r="3" spans="1:19" s="69" customFormat="1" ht="14.25" thickBot="1">
      <c r="A3" s="74" t="s">
        <v>6</v>
      </c>
      <c r="B3" s="38"/>
      <c r="C3" s="75" t="s">
        <v>7</v>
      </c>
      <c r="D3" s="65"/>
      <c r="E3" s="75" t="s">
        <v>8</v>
      </c>
      <c r="F3" s="65"/>
      <c r="G3" s="70" t="s">
        <v>148</v>
      </c>
      <c r="H3" s="76" t="s">
        <v>10</v>
      </c>
      <c r="I3" s="167" t="s">
        <v>374</v>
      </c>
      <c r="J3" s="68"/>
      <c r="K3" s="74" t="s">
        <v>6</v>
      </c>
      <c r="L3" s="38"/>
      <c r="M3" s="75" t="s">
        <v>7</v>
      </c>
      <c r="N3" s="65"/>
      <c r="O3" s="75" t="s">
        <v>8</v>
      </c>
      <c r="P3" s="65"/>
      <c r="Q3" s="70" t="s">
        <v>148</v>
      </c>
      <c r="R3" s="76" t="s">
        <v>10</v>
      </c>
      <c r="S3" s="167" t="s">
        <v>374</v>
      </c>
    </row>
    <row r="4" spans="1:19" ht="14.25">
      <c r="A4" s="42">
        <v>1</v>
      </c>
      <c r="B4" s="43"/>
      <c r="C4" s="44" t="s">
        <v>13</v>
      </c>
      <c r="D4" s="45"/>
      <c r="E4" s="44" t="s">
        <v>291</v>
      </c>
      <c r="F4" s="66"/>
      <c r="G4" s="71"/>
      <c r="H4" s="46"/>
      <c r="I4" s="46"/>
      <c r="J4" s="36"/>
      <c r="K4" s="42">
        <v>1</v>
      </c>
      <c r="L4" s="43"/>
      <c r="M4" s="44" t="s">
        <v>127</v>
      </c>
      <c r="N4" s="45"/>
      <c r="O4" s="44" t="s">
        <v>127</v>
      </c>
      <c r="P4" s="66"/>
      <c r="Q4" s="71"/>
      <c r="R4" s="46"/>
      <c r="S4" s="46"/>
    </row>
    <row r="5" spans="1:19" ht="14.25">
      <c r="A5" s="47">
        <v>2</v>
      </c>
      <c r="B5" s="48"/>
      <c r="C5" s="44" t="s">
        <v>149</v>
      </c>
      <c r="D5" s="50"/>
      <c r="E5" s="49" t="s">
        <v>158</v>
      </c>
      <c r="F5" s="67"/>
      <c r="G5" s="72"/>
      <c r="H5" s="51"/>
      <c r="I5" s="51"/>
      <c r="J5" s="36"/>
      <c r="K5" s="47">
        <v>2</v>
      </c>
      <c r="L5" s="48"/>
      <c r="M5" s="44" t="s">
        <v>127</v>
      </c>
      <c r="N5" s="50"/>
      <c r="O5" s="49" t="s">
        <v>127</v>
      </c>
      <c r="P5" s="67"/>
      <c r="Q5" s="72"/>
      <c r="R5" s="51"/>
      <c r="S5" s="51"/>
    </row>
    <row r="6" spans="1:19" ht="14.25">
      <c r="A6" s="47">
        <v>3</v>
      </c>
      <c r="B6" s="48"/>
      <c r="C6" s="49" t="s">
        <v>169</v>
      </c>
      <c r="D6" s="50"/>
      <c r="E6" s="49" t="s">
        <v>289</v>
      </c>
      <c r="F6" s="67"/>
      <c r="G6" s="72"/>
      <c r="H6" s="51"/>
      <c r="I6" s="51"/>
      <c r="J6" s="36"/>
      <c r="K6" s="47">
        <v>3</v>
      </c>
      <c r="L6" s="48"/>
      <c r="M6" s="44" t="s">
        <v>127</v>
      </c>
      <c r="N6" s="50"/>
      <c r="O6" s="49" t="s">
        <v>127</v>
      </c>
      <c r="P6" s="67"/>
      <c r="Q6" s="72"/>
      <c r="R6" s="51"/>
      <c r="S6" s="51"/>
    </row>
    <row r="7" spans="1:19" ht="14.25">
      <c r="A7" s="47">
        <v>4</v>
      </c>
      <c r="B7" s="48"/>
      <c r="C7" s="49" t="s">
        <v>17</v>
      </c>
      <c r="D7" s="50"/>
      <c r="E7" s="49" t="s">
        <v>243</v>
      </c>
      <c r="F7" s="67"/>
      <c r="G7" s="72"/>
      <c r="H7" s="51"/>
      <c r="I7" s="51"/>
      <c r="J7" s="36"/>
      <c r="K7" s="47">
        <v>4</v>
      </c>
      <c r="L7" s="48"/>
      <c r="M7" s="44" t="s">
        <v>127</v>
      </c>
      <c r="N7" s="50"/>
      <c r="O7" s="49" t="s">
        <v>127</v>
      </c>
      <c r="P7" s="67"/>
      <c r="Q7" s="72"/>
      <c r="R7" s="51"/>
      <c r="S7" s="51"/>
    </row>
    <row r="8" spans="1:19" ht="14.25">
      <c r="A8" s="47">
        <v>5</v>
      </c>
      <c r="B8" s="48"/>
      <c r="C8" s="49" t="s">
        <v>13</v>
      </c>
      <c r="D8" s="50"/>
      <c r="E8" s="49" t="s">
        <v>217</v>
      </c>
      <c r="F8" s="67"/>
      <c r="G8" s="72"/>
      <c r="H8" s="51"/>
      <c r="I8" s="51"/>
      <c r="J8" s="36"/>
      <c r="K8" s="47">
        <v>5</v>
      </c>
      <c r="L8" s="48"/>
      <c r="M8" s="44" t="s">
        <v>127</v>
      </c>
      <c r="N8" s="50"/>
      <c r="O8" s="49" t="s">
        <v>127</v>
      </c>
      <c r="P8" s="67"/>
      <c r="Q8" s="72"/>
      <c r="R8" s="51"/>
      <c r="S8" s="51"/>
    </row>
    <row r="9" spans="1:19" ht="14.25">
      <c r="A9" s="47">
        <v>6</v>
      </c>
      <c r="B9" s="48"/>
      <c r="C9" s="49" t="s">
        <v>66</v>
      </c>
      <c r="D9" s="50"/>
      <c r="E9" s="49" t="s">
        <v>196</v>
      </c>
      <c r="F9" s="67"/>
      <c r="G9" s="72"/>
      <c r="H9" s="51"/>
      <c r="I9" s="51"/>
      <c r="J9" s="36"/>
      <c r="K9" s="47">
        <v>6</v>
      </c>
      <c r="L9" s="48"/>
      <c r="M9" s="44" t="s">
        <v>127</v>
      </c>
      <c r="N9" s="50"/>
      <c r="O9" s="49" t="s">
        <v>127</v>
      </c>
      <c r="P9" s="67"/>
      <c r="Q9" s="72"/>
      <c r="R9" s="51"/>
      <c r="S9" s="51"/>
    </row>
    <row r="10" spans="1:19" ht="14.25">
      <c r="A10" s="47" t="s">
        <v>127</v>
      </c>
      <c r="B10" s="48"/>
      <c r="C10" s="44" t="s">
        <v>127</v>
      </c>
      <c r="D10" s="50"/>
      <c r="E10" s="49" t="s">
        <v>127</v>
      </c>
      <c r="F10" s="369" t="s">
        <v>375</v>
      </c>
      <c r="G10" s="369"/>
      <c r="H10" s="369"/>
      <c r="I10" s="381"/>
      <c r="J10" s="36"/>
      <c r="K10" s="47" t="s">
        <v>127</v>
      </c>
      <c r="L10" s="48"/>
      <c r="M10" s="44" t="s">
        <v>127</v>
      </c>
      <c r="N10" s="50"/>
      <c r="O10" s="49" t="s">
        <v>127</v>
      </c>
      <c r="P10" s="67"/>
      <c r="Q10" s="72"/>
      <c r="R10" s="51"/>
      <c r="S10" s="51"/>
    </row>
    <row r="11" spans="1:19" ht="15" thickBot="1">
      <c r="A11" s="47">
        <v>1</v>
      </c>
      <c r="B11" s="48"/>
      <c r="C11" s="44" t="s">
        <v>181</v>
      </c>
      <c r="D11" s="50"/>
      <c r="E11" s="49" t="s">
        <v>189</v>
      </c>
      <c r="F11" s="67"/>
      <c r="G11" s="72"/>
      <c r="H11" s="51"/>
      <c r="I11" s="51"/>
      <c r="J11" s="36"/>
      <c r="K11" s="52" t="s">
        <v>127</v>
      </c>
      <c r="L11" s="53"/>
      <c r="M11" s="39" t="s">
        <v>127</v>
      </c>
      <c r="N11" s="40"/>
      <c r="O11" s="39" t="s">
        <v>127</v>
      </c>
      <c r="P11" s="65"/>
      <c r="Q11" s="70"/>
      <c r="R11" s="41"/>
      <c r="S11" s="41"/>
    </row>
    <row r="12" spans="1:19" ht="14.25">
      <c r="A12" s="47">
        <v>2</v>
      </c>
      <c r="B12" s="48"/>
      <c r="C12" s="49" t="s">
        <v>13</v>
      </c>
      <c r="D12" s="50"/>
      <c r="E12" s="49" t="s">
        <v>218</v>
      </c>
      <c r="F12" s="67"/>
      <c r="G12" s="72"/>
      <c r="H12" s="51"/>
      <c r="I12" s="51"/>
      <c r="J12" s="36"/>
      <c r="K12" s="42" t="s">
        <v>127</v>
      </c>
      <c r="L12" s="43"/>
      <c r="M12" s="44" t="s">
        <v>127</v>
      </c>
      <c r="N12" s="45"/>
      <c r="O12" s="44" t="s">
        <v>127</v>
      </c>
      <c r="P12" s="66"/>
      <c r="Q12" s="71"/>
      <c r="R12" s="46"/>
      <c r="S12" s="46"/>
    </row>
    <row r="13" spans="1:19" ht="14.25">
      <c r="A13" s="47">
        <v>3</v>
      </c>
      <c r="B13" s="48"/>
      <c r="C13" s="49" t="s">
        <v>163</v>
      </c>
      <c r="D13" s="50"/>
      <c r="E13" s="49" t="s">
        <v>165</v>
      </c>
      <c r="F13" s="67"/>
      <c r="G13" s="72"/>
      <c r="H13" s="51"/>
      <c r="I13" s="51"/>
      <c r="J13" s="36"/>
      <c r="K13" s="47" t="s">
        <v>127</v>
      </c>
      <c r="L13" s="48"/>
      <c r="M13" s="44" t="s">
        <v>127</v>
      </c>
      <c r="N13" s="50"/>
      <c r="O13" s="49" t="s">
        <v>127</v>
      </c>
      <c r="P13" s="67"/>
      <c r="Q13" s="72"/>
      <c r="R13" s="51"/>
      <c r="S13" s="51"/>
    </row>
    <row r="14" spans="1:18" ht="14.25">
      <c r="A14" s="47">
        <v>4</v>
      </c>
      <c r="B14" s="48"/>
      <c r="C14" s="44" t="s">
        <v>17</v>
      </c>
      <c r="D14" s="50"/>
      <c r="E14" s="49" t="s">
        <v>245</v>
      </c>
      <c r="F14" s="67"/>
      <c r="G14" s="72"/>
      <c r="H14" s="51"/>
      <c r="I14" s="51"/>
      <c r="J14" s="36"/>
      <c r="K14" s="378" t="s">
        <v>375</v>
      </c>
      <c r="L14" s="379"/>
      <c r="M14" s="379"/>
      <c r="N14" s="380"/>
      <c r="O14" s="49" t="s">
        <v>127</v>
      </c>
      <c r="P14" s="67"/>
      <c r="Q14" s="72"/>
      <c r="R14" s="51"/>
    </row>
    <row r="15" spans="1:18" ht="14.25">
      <c r="A15" s="47">
        <v>5</v>
      </c>
      <c r="B15" s="48"/>
      <c r="C15" s="44" t="s">
        <v>169</v>
      </c>
      <c r="D15" s="50"/>
      <c r="E15" s="49" t="s">
        <v>172</v>
      </c>
      <c r="F15" s="67"/>
      <c r="G15" s="72"/>
      <c r="H15" s="51"/>
      <c r="I15" s="51"/>
      <c r="J15" s="36"/>
      <c r="K15" s="47" t="s">
        <v>127</v>
      </c>
      <c r="L15" s="48"/>
      <c r="M15" s="44" t="s">
        <v>127</v>
      </c>
      <c r="N15" s="50"/>
      <c r="O15" s="49" t="s">
        <v>127</v>
      </c>
      <c r="P15" s="67"/>
      <c r="Q15" s="72"/>
      <c r="R15" s="51"/>
    </row>
    <row r="16" spans="1:18" ht="14.25">
      <c r="A16" s="47">
        <v>6</v>
      </c>
      <c r="B16" s="48"/>
      <c r="C16" s="44" t="s">
        <v>13</v>
      </c>
      <c r="D16" s="50"/>
      <c r="E16" s="49" t="s">
        <v>259</v>
      </c>
      <c r="F16" s="67"/>
      <c r="G16" s="72"/>
      <c r="H16" s="51"/>
      <c r="I16" s="51"/>
      <c r="J16" s="36"/>
      <c r="K16" s="47" t="s">
        <v>127</v>
      </c>
      <c r="L16" s="48"/>
      <c r="M16" s="44" t="s">
        <v>127</v>
      </c>
      <c r="N16" s="50"/>
      <c r="O16" s="49" t="s">
        <v>127</v>
      </c>
      <c r="P16" s="67"/>
      <c r="Q16" s="72"/>
      <c r="R16" s="51"/>
    </row>
    <row r="17" spans="1:18" ht="14.25">
      <c r="A17" s="47" t="s">
        <v>127</v>
      </c>
      <c r="B17" s="48"/>
      <c r="C17" s="44" t="s">
        <v>127</v>
      </c>
      <c r="D17" s="50"/>
      <c r="E17" s="49" t="s">
        <v>127</v>
      </c>
      <c r="F17" s="369" t="s">
        <v>375</v>
      </c>
      <c r="G17" s="370"/>
      <c r="H17" s="370"/>
      <c r="I17" s="372"/>
      <c r="J17" s="36"/>
      <c r="K17" s="47" t="s">
        <v>127</v>
      </c>
      <c r="L17" s="48"/>
      <c r="M17" s="44" t="s">
        <v>127</v>
      </c>
      <c r="N17" s="50"/>
      <c r="O17" s="49" t="s">
        <v>127</v>
      </c>
      <c r="P17" s="67"/>
      <c r="Q17" s="72"/>
      <c r="R17" s="51"/>
    </row>
    <row r="18" spans="1:18" ht="14.25">
      <c r="A18" s="47">
        <v>1</v>
      </c>
      <c r="B18" s="48"/>
      <c r="C18" s="44" t="s">
        <v>66</v>
      </c>
      <c r="D18" s="50"/>
      <c r="E18" s="49" t="s">
        <v>195</v>
      </c>
      <c r="F18" s="67"/>
      <c r="G18" s="72"/>
      <c r="H18" s="51"/>
      <c r="I18" s="51"/>
      <c r="J18" s="36"/>
      <c r="K18" s="47" t="s">
        <v>127</v>
      </c>
      <c r="L18" s="48"/>
      <c r="M18" s="44" t="s">
        <v>127</v>
      </c>
      <c r="N18" s="50"/>
      <c r="O18" s="49" t="s">
        <v>127</v>
      </c>
      <c r="P18" s="67"/>
      <c r="Q18" s="72"/>
      <c r="R18" s="51"/>
    </row>
    <row r="19" spans="1:18" ht="14.25">
      <c r="A19" s="47">
        <v>2</v>
      </c>
      <c r="B19" s="48"/>
      <c r="C19" s="49" t="s">
        <v>17</v>
      </c>
      <c r="D19" s="50"/>
      <c r="E19" s="49" t="s">
        <v>244</v>
      </c>
      <c r="F19" s="67"/>
      <c r="G19" s="72"/>
      <c r="H19" s="51"/>
      <c r="I19" s="51"/>
      <c r="J19" s="36"/>
      <c r="K19" s="47" t="s">
        <v>127</v>
      </c>
      <c r="L19" s="48"/>
      <c r="M19" s="44" t="s">
        <v>127</v>
      </c>
      <c r="N19" s="50"/>
      <c r="O19" s="49" t="s">
        <v>127</v>
      </c>
      <c r="P19" s="67"/>
      <c r="Q19" s="72"/>
      <c r="R19" s="51"/>
    </row>
    <row r="20" spans="1:18" ht="14.25">
      <c r="A20" s="47">
        <v>3</v>
      </c>
      <c r="B20" s="48"/>
      <c r="C20" s="49" t="s">
        <v>13</v>
      </c>
      <c r="D20" s="50"/>
      <c r="E20" s="49" t="s">
        <v>290</v>
      </c>
      <c r="F20" s="67"/>
      <c r="G20" s="72"/>
      <c r="H20" s="51"/>
      <c r="I20" s="51"/>
      <c r="J20" s="36"/>
      <c r="K20" s="47" t="s">
        <v>127</v>
      </c>
      <c r="L20" s="48"/>
      <c r="M20" s="44" t="s">
        <v>127</v>
      </c>
      <c r="N20" s="50"/>
      <c r="O20" s="49" t="s">
        <v>127</v>
      </c>
      <c r="P20" s="67"/>
      <c r="Q20" s="72"/>
      <c r="R20" s="51"/>
    </row>
    <row r="21" spans="1:18" ht="14.25">
      <c r="A21" s="47">
        <v>4</v>
      </c>
      <c r="B21" s="48"/>
      <c r="C21" s="49" t="s">
        <v>149</v>
      </c>
      <c r="D21" s="50"/>
      <c r="E21" s="49" t="s">
        <v>159</v>
      </c>
      <c r="F21" s="67"/>
      <c r="G21" s="72"/>
      <c r="H21" s="51"/>
      <c r="I21" s="51"/>
      <c r="J21" s="36"/>
      <c r="K21" s="47" t="s">
        <v>127</v>
      </c>
      <c r="L21" s="48"/>
      <c r="M21" s="44" t="s">
        <v>127</v>
      </c>
      <c r="N21" s="50"/>
      <c r="O21" s="49" t="s">
        <v>127</v>
      </c>
      <c r="P21" s="67"/>
      <c r="Q21" s="72"/>
      <c r="R21" s="51"/>
    </row>
    <row r="22" spans="1:18" ht="14.25">
      <c r="A22" s="47">
        <v>5</v>
      </c>
      <c r="B22" s="48"/>
      <c r="C22" s="49" t="s">
        <v>163</v>
      </c>
      <c r="D22" s="50"/>
      <c r="E22" s="49" t="s">
        <v>164</v>
      </c>
      <c r="F22" s="67"/>
      <c r="G22" s="72"/>
      <c r="H22" s="51"/>
      <c r="I22" s="51"/>
      <c r="J22" s="36"/>
      <c r="K22" s="47" t="s">
        <v>127</v>
      </c>
      <c r="L22" s="48"/>
      <c r="M22" s="44" t="s">
        <v>127</v>
      </c>
      <c r="N22" s="50"/>
      <c r="O22" s="49" t="s">
        <v>127</v>
      </c>
      <c r="P22" s="67"/>
      <c r="Q22" s="72"/>
      <c r="R22" s="51"/>
    </row>
    <row r="23" spans="1:18" ht="14.25">
      <c r="A23" s="225">
        <v>6</v>
      </c>
      <c r="B23" s="226"/>
      <c r="C23" s="227" t="s">
        <v>17</v>
      </c>
      <c r="D23" s="228"/>
      <c r="E23" s="227" t="s">
        <v>246</v>
      </c>
      <c r="F23" s="229"/>
      <c r="G23" s="230"/>
      <c r="H23" s="231"/>
      <c r="I23" s="231"/>
      <c r="J23" s="36"/>
      <c r="K23" s="225"/>
      <c r="L23" s="226"/>
      <c r="M23" s="232"/>
      <c r="N23" s="228"/>
      <c r="O23" s="227"/>
      <c r="P23" s="229"/>
      <c r="Q23" s="230"/>
      <c r="R23" s="231"/>
    </row>
    <row r="24" spans="1:18" ht="15" thickBot="1">
      <c r="A24" s="52"/>
      <c r="B24" s="53"/>
      <c r="C24" s="39"/>
      <c r="D24" s="40"/>
      <c r="E24" s="39"/>
      <c r="F24" s="373" t="s">
        <v>375</v>
      </c>
      <c r="G24" s="374"/>
      <c r="H24" s="374"/>
      <c r="I24" s="375"/>
      <c r="J24" s="36"/>
      <c r="K24" s="52" t="s">
        <v>127</v>
      </c>
      <c r="L24" s="53"/>
      <c r="M24" s="39" t="s">
        <v>127</v>
      </c>
      <c r="N24" s="40"/>
      <c r="O24" s="39" t="s">
        <v>127</v>
      </c>
      <c r="P24" s="65" t="s">
        <v>127</v>
      </c>
      <c r="Q24" s="70"/>
      <c r="R24" s="41"/>
    </row>
    <row r="25" spans="1:19" ht="13.5">
      <c r="A25" s="57"/>
      <c r="B25" s="58"/>
      <c r="C25" s="36"/>
      <c r="D25" s="36"/>
      <c r="E25" s="55"/>
      <c r="F25" s="68"/>
      <c r="G25" s="54"/>
      <c r="H25" s="56"/>
      <c r="I25" s="56"/>
      <c r="J25"/>
      <c r="K25" t="s">
        <v>127</v>
      </c>
      <c r="L25"/>
      <c r="M25" t="s">
        <v>127</v>
      </c>
      <c r="N25"/>
      <c r="O25" t="s">
        <v>127</v>
      </c>
      <c r="P25" t="s">
        <v>127</v>
      </c>
      <c r="Q25"/>
      <c r="R25"/>
      <c r="S25"/>
    </row>
    <row r="26" spans="11:18" ht="14.25">
      <c r="K26" s="57"/>
      <c r="L26" s="58"/>
      <c r="M26" s="36"/>
      <c r="N26" s="36"/>
      <c r="O26" s="55"/>
      <c r="P26" s="68"/>
      <c r="Q26" s="54"/>
      <c r="R26" s="56"/>
    </row>
  </sheetData>
  <mergeCells count="6">
    <mergeCell ref="F24:I24"/>
    <mergeCell ref="B2:D2"/>
    <mergeCell ref="L2:N2"/>
    <mergeCell ref="K14:N14"/>
    <mergeCell ref="F10:I10"/>
    <mergeCell ref="F17:I17"/>
  </mergeCells>
  <printOptions horizontalCentered="1"/>
  <pageMargins left="0.6692913385826772" right="0" top="0.8661417322834646" bottom="0" header="0.35433070866141736" footer="0"/>
  <pageSetup fitToHeight="1" fitToWidth="1" horizontalDpi="300" verticalDpi="300" orientation="portrait" paperSize="9" r:id="rId1"/>
  <headerFooter alignWithMargins="0">
    <oddHeader>&amp;CSan Giorgio di NOGARO   20 marzo 2005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19">
    <pageSetUpPr fitToPage="1"/>
  </sheetPr>
  <dimension ref="A1:I24"/>
  <sheetViews>
    <sheetView workbookViewId="0" topLeftCell="A1">
      <selection activeCell="A7" sqref="A1:IV7"/>
    </sheetView>
  </sheetViews>
  <sheetFormatPr defaultColWidth="9.140625" defaultRowHeight="12.75"/>
  <cols>
    <col min="1" max="1" width="8.140625" style="37" customWidth="1"/>
    <col min="2" max="2" width="5.57421875" style="62" customWidth="1"/>
    <col min="3" max="3" width="8.140625" style="37" customWidth="1"/>
    <col min="4" max="4" width="11.421875" style="37" customWidth="1"/>
    <col min="5" max="5" width="7.8515625" style="63" customWidth="1"/>
    <col min="6" max="6" width="33.00390625" style="69" customWidth="1"/>
    <col min="7" max="7" width="8.57421875" style="62" customWidth="1"/>
    <col min="8" max="8" width="12.00390625" style="64" customWidth="1"/>
    <col min="9" max="9" width="5.7109375" style="37" customWidth="1"/>
    <col min="10" max="16384" width="9.140625" style="37" customWidth="1"/>
  </cols>
  <sheetData>
    <row r="1" spans="1:9" ht="14.25" thickBot="1">
      <c r="A1" s="57"/>
      <c r="B1" s="58"/>
      <c r="C1" s="36"/>
      <c r="D1" s="36"/>
      <c r="E1" s="55"/>
      <c r="F1" s="68"/>
      <c r="G1" s="54"/>
      <c r="H1" s="56"/>
      <c r="I1" s="36"/>
    </row>
    <row r="2" spans="1:9" s="90" customFormat="1" ht="22.5" customHeight="1">
      <c r="A2" s="179" t="s">
        <v>143</v>
      </c>
      <c r="B2" s="180">
        <v>33</v>
      </c>
      <c r="C2" s="181" t="s">
        <v>348</v>
      </c>
      <c r="D2" s="181"/>
      <c r="E2" s="180" t="s">
        <v>136</v>
      </c>
      <c r="F2" s="181" t="s">
        <v>337</v>
      </c>
      <c r="G2" s="180" t="s">
        <v>133</v>
      </c>
      <c r="H2" s="182" t="s">
        <v>80</v>
      </c>
      <c r="I2" s="183" t="s">
        <v>127</v>
      </c>
    </row>
    <row r="3" spans="1:9" s="98" customFormat="1" ht="14.25" thickBot="1">
      <c r="A3" s="184" t="s">
        <v>6</v>
      </c>
      <c r="B3" s="185"/>
      <c r="C3" s="186" t="s">
        <v>7</v>
      </c>
      <c r="D3" s="187"/>
      <c r="E3" s="186" t="s">
        <v>8</v>
      </c>
      <c r="F3" s="187"/>
      <c r="G3" s="188" t="s">
        <v>148</v>
      </c>
      <c r="H3" s="189" t="s">
        <v>10</v>
      </c>
      <c r="I3" s="190" t="s">
        <v>374</v>
      </c>
    </row>
    <row r="4" spans="1:9" ht="14.25">
      <c r="A4" s="42">
        <v>1</v>
      </c>
      <c r="B4" s="43"/>
      <c r="C4" s="44" t="s">
        <v>266</v>
      </c>
      <c r="D4" s="45"/>
      <c r="E4" s="44" t="s">
        <v>285</v>
      </c>
      <c r="F4" s="66"/>
      <c r="G4" s="71"/>
      <c r="H4" s="46"/>
      <c r="I4" s="51"/>
    </row>
    <row r="5" spans="1:9" ht="14.25">
      <c r="A5" s="47">
        <v>2</v>
      </c>
      <c r="B5" s="48"/>
      <c r="C5" s="49" t="s">
        <v>237</v>
      </c>
      <c r="D5" s="50"/>
      <c r="E5" s="49" t="s">
        <v>252</v>
      </c>
      <c r="F5" s="67"/>
      <c r="G5" s="72"/>
      <c r="H5" s="51"/>
      <c r="I5" s="46"/>
    </row>
    <row r="6" spans="1:9" ht="14.25">
      <c r="A6" s="47">
        <v>3</v>
      </c>
      <c r="B6" s="48"/>
      <c r="C6" s="49" t="s">
        <v>266</v>
      </c>
      <c r="D6" s="50"/>
      <c r="E6" s="49" t="s">
        <v>262</v>
      </c>
      <c r="F6" s="67"/>
      <c r="G6" s="72"/>
      <c r="H6" s="51"/>
      <c r="I6" s="46"/>
    </row>
    <row r="7" spans="1:9" ht="15" thickBot="1">
      <c r="A7" s="52">
        <v>4</v>
      </c>
      <c r="B7" s="53"/>
      <c r="C7" s="39" t="s">
        <v>266</v>
      </c>
      <c r="D7" s="40"/>
      <c r="E7" s="39" t="s">
        <v>284</v>
      </c>
      <c r="F7" s="65"/>
      <c r="G7" s="70"/>
      <c r="H7" s="41"/>
      <c r="I7" s="41"/>
    </row>
    <row r="8" spans="1:9" ht="14.25">
      <c r="A8" s="42"/>
      <c r="B8" s="43"/>
      <c r="C8" s="44"/>
      <c r="D8" s="45"/>
      <c r="E8" s="44"/>
      <c r="F8" s="66"/>
      <c r="G8" s="71"/>
      <c r="H8" s="46"/>
      <c r="I8" s="46"/>
    </row>
    <row r="9" spans="1:9" ht="14.25">
      <c r="A9" s="47"/>
      <c r="B9" s="48"/>
      <c r="C9" s="49"/>
      <c r="D9" s="50"/>
      <c r="E9" s="49"/>
      <c r="F9" s="67"/>
      <c r="G9" s="72"/>
      <c r="H9" s="51"/>
      <c r="I9" s="51"/>
    </row>
    <row r="10" spans="1:9" ht="15" thickBot="1">
      <c r="A10" s="47"/>
      <c r="B10" s="48"/>
      <c r="C10" s="49"/>
      <c r="D10" s="50"/>
      <c r="E10" s="49"/>
      <c r="F10" s="67"/>
      <c r="G10" s="72"/>
      <c r="H10" s="51"/>
      <c r="I10" s="41"/>
    </row>
    <row r="11" spans="1:9" ht="14.25">
      <c r="A11" s="47"/>
      <c r="B11" s="48"/>
      <c r="C11" s="49"/>
      <c r="D11" s="50"/>
      <c r="E11" s="49"/>
      <c r="F11" s="67"/>
      <c r="G11" s="72"/>
      <c r="H11" s="51"/>
      <c r="I11" s="46"/>
    </row>
    <row r="12" spans="1:9" ht="14.25">
      <c r="A12" s="47"/>
      <c r="B12" s="48"/>
      <c r="C12" s="49"/>
      <c r="D12" s="50"/>
      <c r="E12" s="49"/>
      <c r="F12" s="67"/>
      <c r="G12" s="72"/>
      <c r="H12" s="51"/>
      <c r="I12" s="36"/>
    </row>
    <row r="13" spans="1:9" ht="14.25">
      <c r="A13" s="47"/>
      <c r="B13" s="48"/>
      <c r="C13" s="49"/>
      <c r="D13" s="50"/>
      <c r="E13" s="49"/>
      <c r="F13" s="67"/>
      <c r="G13" s="72"/>
      <c r="H13" s="51"/>
      <c r="I13" s="36"/>
    </row>
    <row r="14" spans="1:9" ht="14.25">
      <c r="A14" s="47"/>
      <c r="B14" s="48"/>
      <c r="C14" s="49"/>
      <c r="D14" s="50"/>
      <c r="E14" s="49"/>
      <c r="F14" s="67"/>
      <c r="G14" s="72"/>
      <c r="H14" s="51"/>
      <c r="I14" s="36"/>
    </row>
    <row r="15" spans="1:9" ht="14.25">
      <c r="A15" s="47"/>
      <c r="B15" s="48"/>
      <c r="C15" s="49"/>
      <c r="D15" s="50"/>
      <c r="E15" s="49"/>
      <c r="F15" s="67"/>
      <c r="G15" s="72"/>
      <c r="H15" s="51"/>
      <c r="I15" s="36"/>
    </row>
    <row r="16" spans="1:9" ht="14.25">
      <c r="A16" s="47"/>
      <c r="B16" s="48"/>
      <c r="C16" s="49"/>
      <c r="D16" s="50"/>
      <c r="E16" s="49"/>
      <c r="F16" s="67"/>
      <c r="G16" s="72"/>
      <c r="H16" s="51"/>
      <c r="I16" s="36"/>
    </row>
    <row r="17" spans="1:9" ht="14.25">
      <c r="A17" s="47"/>
      <c r="B17" s="48"/>
      <c r="C17" s="49"/>
      <c r="D17" s="50"/>
      <c r="E17" s="49"/>
      <c r="F17" s="67"/>
      <c r="G17" s="72"/>
      <c r="H17" s="51"/>
      <c r="I17" s="36"/>
    </row>
    <row r="18" spans="1:9" ht="14.25">
      <c r="A18" s="47"/>
      <c r="B18" s="48"/>
      <c r="C18" s="49"/>
      <c r="D18" s="50"/>
      <c r="E18" s="49"/>
      <c r="F18" s="67"/>
      <c r="G18" s="72"/>
      <c r="H18" s="51"/>
      <c r="I18" s="36"/>
    </row>
    <row r="19" spans="1:9" ht="14.25">
      <c r="A19" s="47"/>
      <c r="B19" s="48"/>
      <c r="C19" s="49"/>
      <c r="D19" s="50"/>
      <c r="E19" s="49"/>
      <c r="F19" s="67"/>
      <c r="G19" s="72"/>
      <c r="H19" s="51"/>
      <c r="I19" s="36"/>
    </row>
    <row r="20" spans="1:9" ht="14.25">
      <c r="A20" s="47"/>
      <c r="B20" s="48"/>
      <c r="C20" s="49"/>
      <c r="D20" s="50"/>
      <c r="E20" s="49"/>
      <c r="F20" s="67"/>
      <c r="G20" s="72"/>
      <c r="H20" s="51"/>
      <c r="I20" s="36"/>
    </row>
    <row r="21" spans="1:9" ht="14.25">
      <c r="A21" s="47"/>
      <c r="B21" s="48"/>
      <c r="C21" s="49"/>
      <c r="D21" s="50"/>
      <c r="E21" s="49"/>
      <c r="F21" s="67"/>
      <c r="G21" s="72"/>
      <c r="H21" s="51"/>
      <c r="I21" s="36"/>
    </row>
    <row r="22" spans="1:9" ht="14.25">
      <c r="A22" s="59"/>
      <c r="B22" s="60"/>
      <c r="C22" s="49"/>
      <c r="D22" s="50"/>
      <c r="E22" s="49"/>
      <c r="F22" s="67"/>
      <c r="G22" s="72"/>
      <c r="H22" s="51"/>
      <c r="I22" s="36"/>
    </row>
    <row r="23" spans="1:9" ht="15" thickBot="1">
      <c r="A23" s="52"/>
      <c r="B23" s="53"/>
      <c r="C23" s="39"/>
      <c r="D23" s="40"/>
      <c r="E23" s="39"/>
      <c r="F23" s="65"/>
      <c r="G23" s="70"/>
      <c r="H23" s="41"/>
      <c r="I23" s="36"/>
    </row>
    <row r="24" spans="1:9" ht="13.5">
      <c r="A24" s="57"/>
      <c r="B24" s="58"/>
      <c r="C24" s="36"/>
      <c r="D24" s="36"/>
      <c r="E24" s="55"/>
      <c r="F24" s="68"/>
      <c r="G24" s="54"/>
      <c r="H24" s="56"/>
      <c r="I24" s="36"/>
    </row>
  </sheetData>
  <printOptions horizontalCentered="1"/>
  <pageMargins left="0.6692913385826772" right="0" top="0.8661417322834646" bottom="0" header="0.35433070866141736" footer="0"/>
  <pageSetup fitToHeight="1" fitToWidth="1" horizontalDpi="300" verticalDpi="300" orientation="portrait" paperSize="9" scale="96" r:id="rId1"/>
  <headerFooter alignWithMargins="0">
    <oddHeader>&amp;CSan Giorgio 20-3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15">
    <pageSetUpPr fitToPage="1"/>
  </sheetPr>
  <dimension ref="A1:I26"/>
  <sheetViews>
    <sheetView workbookViewId="0" topLeftCell="A1">
      <selection activeCell="A7" sqref="A1:IV7"/>
    </sheetView>
  </sheetViews>
  <sheetFormatPr defaultColWidth="9.140625" defaultRowHeight="12.75"/>
  <cols>
    <col min="1" max="1" width="8.140625" style="37" customWidth="1"/>
    <col min="2" max="2" width="5.57421875" style="62" customWidth="1"/>
    <col min="3" max="3" width="8.140625" style="37" customWidth="1"/>
    <col min="4" max="4" width="11.421875" style="37" customWidth="1"/>
    <col min="5" max="5" width="7.8515625" style="63" customWidth="1"/>
    <col min="6" max="6" width="33.00390625" style="69" customWidth="1"/>
    <col min="7" max="7" width="8.57421875" style="62" customWidth="1"/>
    <col min="8" max="8" width="12.00390625" style="64" customWidth="1"/>
    <col min="9" max="9" width="5.7109375" style="37" customWidth="1"/>
    <col min="10" max="16384" width="9.140625" style="37" customWidth="1"/>
  </cols>
  <sheetData>
    <row r="1" spans="1:9" ht="14.25" thickBot="1">
      <c r="A1" s="57"/>
      <c r="B1" s="58"/>
      <c r="C1" s="36"/>
      <c r="D1" s="36"/>
      <c r="E1" s="55"/>
      <c r="F1" s="68"/>
      <c r="G1" s="54"/>
      <c r="H1" s="56"/>
      <c r="I1" s="36"/>
    </row>
    <row r="2" spans="1:9" s="90" customFormat="1" ht="22.5" customHeight="1">
      <c r="A2" s="179" t="s">
        <v>143</v>
      </c>
      <c r="B2" s="270" t="s">
        <v>411</v>
      </c>
      <c r="C2" s="271" t="s">
        <v>410</v>
      </c>
      <c r="D2" s="269"/>
      <c r="E2" s="180" t="s">
        <v>134</v>
      </c>
      <c r="F2" s="181" t="s">
        <v>321</v>
      </c>
      <c r="G2" s="180" t="s">
        <v>133</v>
      </c>
      <c r="H2" s="182" t="s">
        <v>80</v>
      </c>
      <c r="I2" s="183"/>
    </row>
    <row r="3" spans="1:9" s="98" customFormat="1" ht="14.25" thickBot="1">
      <c r="A3" s="184" t="s">
        <v>6</v>
      </c>
      <c r="B3" s="185"/>
      <c r="C3" s="186" t="s">
        <v>7</v>
      </c>
      <c r="D3" s="187"/>
      <c r="E3" s="186" t="s">
        <v>8</v>
      </c>
      <c r="F3" s="187"/>
      <c r="G3" s="188" t="s">
        <v>148</v>
      </c>
      <c r="H3" s="189" t="s">
        <v>10</v>
      </c>
      <c r="I3" s="190" t="s">
        <v>374</v>
      </c>
    </row>
    <row r="4" spans="1:9" ht="14.25">
      <c r="A4" s="42">
        <v>1</v>
      </c>
      <c r="B4" s="43"/>
      <c r="C4" s="44" t="s">
        <v>207</v>
      </c>
      <c r="D4" s="45"/>
      <c r="E4" s="44" t="s">
        <v>234</v>
      </c>
      <c r="F4" s="66"/>
      <c r="G4" s="71"/>
      <c r="H4" s="46"/>
      <c r="I4" s="51"/>
    </row>
    <row r="5" spans="1:9" ht="14.25">
      <c r="A5" s="47">
        <v>2</v>
      </c>
      <c r="B5" s="48"/>
      <c r="C5" s="44" t="s">
        <v>207</v>
      </c>
      <c r="D5" s="50"/>
      <c r="E5" s="49" t="s">
        <v>235</v>
      </c>
      <c r="F5" s="67"/>
      <c r="G5" s="72"/>
      <c r="H5" s="51"/>
      <c r="I5" s="46"/>
    </row>
    <row r="6" spans="1:9" ht="14.25">
      <c r="A6" s="47">
        <v>3</v>
      </c>
      <c r="B6" s="48"/>
      <c r="C6" s="44" t="s">
        <v>169</v>
      </c>
      <c r="D6" s="50"/>
      <c r="E6" s="49" t="s">
        <v>179</v>
      </c>
      <c r="F6" s="67"/>
      <c r="G6" s="72"/>
      <c r="H6" s="51"/>
      <c r="I6" s="46"/>
    </row>
    <row r="7" spans="1:9" ht="15" thickBot="1">
      <c r="A7" s="52">
        <v>4</v>
      </c>
      <c r="B7" s="53"/>
      <c r="C7" s="39" t="s">
        <v>207</v>
      </c>
      <c r="D7" s="40"/>
      <c r="E7" s="39" t="s">
        <v>236</v>
      </c>
      <c r="F7" s="65"/>
      <c r="G7" s="70"/>
      <c r="H7" s="41"/>
      <c r="I7" s="41"/>
    </row>
    <row r="8" spans="1:9" ht="14.25">
      <c r="A8" s="42"/>
      <c r="B8" s="43"/>
      <c r="C8" s="44"/>
      <c r="D8" s="45"/>
      <c r="E8" s="44"/>
      <c r="F8" s="66"/>
      <c r="G8" s="71"/>
      <c r="H8" s="46"/>
      <c r="I8" s="36"/>
    </row>
    <row r="9" spans="1:9" ht="14.25">
      <c r="A9" s="47"/>
      <c r="B9" s="48"/>
      <c r="C9" s="49"/>
      <c r="D9" s="50"/>
      <c r="E9" s="49"/>
      <c r="F9" s="67"/>
      <c r="G9" s="72"/>
      <c r="H9" s="51"/>
      <c r="I9" s="36"/>
    </row>
    <row r="10" spans="1:9" ht="14.25">
      <c r="A10" s="47"/>
      <c r="B10" s="48"/>
      <c r="C10" s="49"/>
      <c r="D10" s="50"/>
      <c r="E10" s="49"/>
      <c r="F10" s="67"/>
      <c r="G10" s="72"/>
      <c r="H10" s="51"/>
      <c r="I10" s="36"/>
    </row>
    <row r="11" spans="1:9" ht="14.25">
      <c r="A11" s="47"/>
      <c r="B11" s="48"/>
      <c r="C11" s="49"/>
      <c r="D11" s="50"/>
      <c r="E11" s="49"/>
      <c r="F11" s="67"/>
      <c r="G11" s="72"/>
      <c r="H11" s="51"/>
      <c r="I11" s="36"/>
    </row>
    <row r="12" spans="1:9" ht="14.25">
      <c r="A12" s="47"/>
      <c r="B12" s="48"/>
      <c r="C12" s="49"/>
      <c r="D12" s="50"/>
      <c r="E12" s="49"/>
      <c r="F12" s="67"/>
      <c r="G12" s="72"/>
      <c r="H12" s="51"/>
      <c r="I12" s="36"/>
    </row>
    <row r="13" spans="1:9" ht="14.25">
      <c r="A13" s="47"/>
      <c r="B13" s="48"/>
      <c r="C13" s="49"/>
      <c r="D13" s="50"/>
      <c r="E13" s="49"/>
      <c r="F13" s="67"/>
      <c r="G13" s="72"/>
      <c r="H13" s="51"/>
      <c r="I13" s="36"/>
    </row>
    <row r="14" spans="1:9" ht="14.25">
      <c r="A14" s="47"/>
      <c r="B14" s="48"/>
      <c r="C14" s="49"/>
      <c r="D14" s="50"/>
      <c r="E14" s="49"/>
      <c r="F14" s="67"/>
      <c r="G14" s="72"/>
      <c r="H14" s="51"/>
      <c r="I14" s="36"/>
    </row>
    <row r="15" spans="1:9" ht="14.25">
      <c r="A15" s="47"/>
      <c r="B15" s="48"/>
      <c r="C15" s="49"/>
      <c r="D15" s="50"/>
      <c r="E15" s="49"/>
      <c r="F15" s="67"/>
      <c r="G15" s="72"/>
      <c r="H15" s="51"/>
      <c r="I15" s="36"/>
    </row>
    <row r="16" spans="1:9" ht="14.25">
      <c r="A16" s="47"/>
      <c r="B16" s="48"/>
      <c r="C16" s="49"/>
      <c r="D16" s="50"/>
      <c r="E16" s="49"/>
      <c r="F16" s="67"/>
      <c r="G16" s="72"/>
      <c r="H16" s="51"/>
      <c r="I16" s="36"/>
    </row>
    <row r="17" spans="1:9" ht="14.25">
      <c r="A17" s="47"/>
      <c r="B17" s="48"/>
      <c r="C17" s="49"/>
      <c r="D17" s="50"/>
      <c r="E17" s="49"/>
      <c r="F17" s="67"/>
      <c r="G17" s="72"/>
      <c r="H17" s="51"/>
      <c r="I17" s="36"/>
    </row>
    <row r="18" spans="1:9" ht="14.25">
      <c r="A18" s="47"/>
      <c r="B18" s="48"/>
      <c r="C18" s="49"/>
      <c r="D18" s="50"/>
      <c r="E18" s="49"/>
      <c r="F18" s="67"/>
      <c r="G18" s="72"/>
      <c r="H18" s="51"/>
      <c r="I18" s="36"/>
    </row>
    <row r="19" spans="1:9" ht="14.25">
      <c r="A19" s="47"/>
      <c r="B19" s="48"/>
      <c r="C19" s="49"/>
      <c r="D19" s="50"/>
      <c r="E19" s="49"/>
      <c r="F19" s="67"/>
      <c r="G19" s="72"/>
      <c r="H19" s="51"/>
      <c r="I19" s="36"/>
    </row>
    <row r="20" spans="1:9" ht="14.25">
      <c r="A20" s="47"/>
      <c r="B20" s="48"/>
      <c r="C20" s="49"/>
      <c r="D20" s="50"/>
      <c r="E20" s="49"/>
      <c r="F20" s="67"/>
      <c r="G20" s="72"/>
      <c r="H20" s="51"/>
      <c r="I20" s="36"/>
    </row>
    <row r="21" spans="1:9" ht="14.25">
      <c r="A21" s="47"/>
      <c r="B21" s="48"/>
      <c r="C21" s="49"/>
      <c r="D21" s="50"/>
      <c r="E21" s="49"/>
      <c r="F21" s="67"/>
      <c r="G21" s="72"/>
      <c r="H21" s="51"/>
      <c r="I21" s="36"/>
    </row>
    <row r="22" spans="1:9" ht="14.25">
      <c r="A22" s="47"/>
      <c r="B22" s="48"/>
      <c r="C22" s="49"/>
      <c r="D22" s="50"/>
      <c r="E22" s="49"/>
      <c r="F22" s="67"/>
      <c r="G22" s="72"/>
      <c r="H22" s="51"/>
      <c r="I22" s="36"/>
    </row>
    <row r="23" spans="1:9" ht="14.25">
      <c r="A23" s="47"/>
      <c r="B23" s="48"/>
      <c r="C23" s="49"/>
      <c r="D23" s="50"/>
      <c r="E23" s="49"/>
      <c r="F23" s="67"/>
      <c r="G23" s="72"/>
      <c r="H23" s="51"/>
      <c r="I23" s="36"/>
    </row>
    <row r="24" spans="1:9" ht="14.25">
      <c r="A24" s="59"/>
      <c r="B24" s="60"/>
      <c r="C24" s="49"/>
      <c r="D24" s="50"/>
      <c r="E24" s="49"/>
      <c r="F24" s="67"/>
      <c r="G24" s="72"/>
      <c r="H24" s="51"/>
      <c r="I24" s="36"/>
    </row>
    <row r="25" spans="1:9" ht="15" thickBot="1">
      <c r="A25" s="52"/>
      <c r="B25" s="53"/>
      <c r="C25" s="39"/>
      <c r="D25" s="40"/>
      <c r="E25" s="39"/>
      <c r="F25" s="65"/>
      <c r="G25" s="70"/>
      <c r="H25" s="41"/>
      <c r="I25" s="36"/>
    </row>
    <row r="26" spans="1:9" ht="13.5">
      <c r="A26" s="57"/>
      <c r="B26" s="58"/>
      <c r="C26" s="36"/>
      <c r="D26" s="36"/>
      <c r="E26" s="55"/>
      <c r="F26" s="68"/>
      <c r="G26" s="54"/>
      <c r="H26" s="56"/>
      <c r="I26" s="36"/>
    </row>
  </sheetData>
  <printOptions horizontalCentered="1"/>
  <pageMargins left="0.6692913385826772" right="0" top="0.8661417322834646" bottom="0" header="0.35433070866141736" footer="0"/>
  <pageSetup fitToHeight="1" fitToWidth="1" horizontalDpi="300" verticalDpi="300" orientation="portrait" paperSize="9" scale="96" r:id="rId1"/>
  <headerFooter alignWithMargins="0">
    <oddHeader>&amp;CSan Giorgio 20-3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22">
    <pageSetUpPr fitToPage="1"/>
  </sheetPr>
  <dimension ref="A1:I25"/>
  <sheetViews>
    <sheetView workbookViewId="0" topLeftCell="A1">
      <selection activeCell="A5" sqref="A1:IV5"/>
    </sheetView>
  </sheetViews>
  <sheetFormatPr defaultColWidth="9.140625" defaultRowHeight="12.75"/>
  <cols>
    <col min="1" max="1" width="8.140625" style="37" customWidth="1"/>
    <col min="2" max="2" width="5.57421875" style="62" customWidth="1"/>
    <col min="3" max="3" width="8.140625" style="37" customWidth="1"/>
    <col min="4" max="4" width="11.421875" style="37" customWidth="1"/>
    <col min="5" max="5" width="7.8515625" style="63" customWidth="1"/>
    <col min="6" max="6" width="33.00390625" style="69" customWidth="1"/>
    <col min="7" max="7" width="8.57421875" style="62" customWidth="1"/>
    <col min="8" max="8" width="12.00390625" style="64" customWidth="1"/>
    <col min="9" max="9" width="5.7109375" style="37" customWidth="1"/>
    <col min="10" max="16384" width="9.140625" style="37" customWidth="1"/>
  </cols>
  <sheetData>
    <row r="1" spans="1:9" ht="14.25" thickBot="1">
      <c r="A1" s="57"/>
      <c r="B1" s="58"/>
      <c r="C1" s="36"/>
      <c r="D1" s="36"/>
      <c r="E1" s="55"/>
      <c r="F1" s="68"/>
      <c r="G1" s="54"/>
      <c r="H1" s="56"/>
      <c r="I1" s="36"/>
    </row>
    <row r="2" spans="1:9" s="82" customFormat="1" ht="22.5" customHeight="1">
      <c r="A2" s="78" t="s">
        <v>143</v>
      </c>
      <c r="B2" s="79">
        <v>35</v>
      </c>
      <c r="C2" s="80" t="s">
        <v>346</v>
      </c>
      <c r="D2" s="80"/>
      <c r="E2" s="79" t="s">
        <v>138</v>
      </c>
      <c r="F2" s="80" t="s">
        <v>347</v>
      </c>
      <c r="G2" s="79" t="s">
        <v>4</v>
      </c>
      <c r="H2" s="73" t="s">
        <v>80</v>
      </c>
      <c r="I2" s="183"/>
    </row>
    <row r="3" spans="1:9" s="69" customFormat="1" ht="14.25" thickBot="1">
      <c r="A3" s="74" t="s">
        <v>6</v>
      </c>
      <c r="B3" s="38"/>
      <c r="C3" s="75" t="s">
        <v>7</v>
      </c>
      <c r="D3" s="65"/>
      <c r="E3" s="75" t="s">
        <v>8</v>
      </c>
      <c r="F3" s="65"/>
      <c r="G3" s="70" t="s">
        <v>148</v>
      </c>
      <c r="H3" s="76" t="s">
        <v>10</v>
      </c>
      <c r="I3" s="190" t="s">
        <v>374</v>
      </c>
    </row>
    <row r="4" spans="1:9" ht="14.25">
      <c r="A4" s="42">
        <v>1</v>
      </c>
      <c r="B4" s="43"/>
      <c r="C4" s="44" t="s">
        <v>266</v>
      </c>
      <c r="D4" s="45"/>
      <c r="E4" s="44" t="s">
        <v>286</v>
      </c>
      <c r="F4" s="66"/>
      <c r="G4" s="71"/>
      <c r="H4" s="46"/>
      <c r="I4" s="51"/>
    </row>
    <row r="5" spans="1:9" ht="15" thickBot="1">
      <c r="A5" s="52">
        <v>2</v>
      </c>
      <c r="B5" s="53"/>
      <c r="C5" s="39" t="s">
        <v>17</v>
      </c>
      <c r="D5" s="40"/>
      <c r="E5" s="39" t="s">
        <v>253</v>
      </c>
      <c r="F5" s="65"/>
      <c r="G5" s="70"/>
      <c r="H5" s="41"/>
      <c r="I5" s="41"/>
    </row>
    <row r="6" spans="1:9" ht="14.25">
      <c r="A6" s="42"/>
      <c r="B6" s="43"/>
      <c r="C6" s="44"/>
      <c r="D6" s="45"/>
      <c r="E6" s="44"/>
      <c r="F6" s="66"/>
      <c r="G6" s="71"/>
      <c r="H6" s="46"/>
      <c r="I6" s="46"/>
    </row>
    <row r="7" spans="1:9" ht="15" thickBot="1">
      <c r="A7" s="47"/>
      <c r="B7" s="48"/>
      <c r="C7" s="49"/>
      <c r="D7" s="50"/>
      <c r="E7" s="49"/>
      <c r="F7" s="67"/>
      <c r="G7" s="72"/>
      <c r="H7" s="51"/>
      <c r="I7" s="41"/>
    </row>
    <row r="8" spans="1:9" ht="14.25">
      <c r="A8" s="47"/>
      <c r="B8" s="48"/>
      <c r="C8" s="49"/>
      <c r="D8" s="50"/>
      <c r="E8" s="49"/>
      <c r="F8" s="67"/>
      <c r="G8" s="72"/>
      <c r="H8" s="51"/>
      <c r="I8" s="36"/>
    </row>
    <row r="9" spans="1:9" ht="14.25">
      <c r="A9" s="47"/>
      <c r="B9" s="48"/>
      <c r="C9" s="49"/>
      <c r="D9" s="50"/>
      <c r="E9" s="49"/>
      <c r="F9" s="67"/>
      <c r="G9" s="72"/>
      <c r="H9" s="51"/>
      <c r="I9" s="36"/>
    </row>
    <row r="10" spans="1:9" ht="14.25">
      <c r="A10" s="47"/>
      <c r="B10" s="48"/>
      <c r="C10" s="49"/>
      <c r="D10" s="50"/>
      <c r="E10" s="49"/>
      <c r="F10" s="67"/>
      <c r="G10" s="72"/>
      <c r="H10" s="51"/>
      <c r="I10" s="36"/>
    </row>
    <row r="11" spans="1:9" ht="14.25">
      <c r="A11" s="47"/>
      <c r="B11" s="48"/>
      <c r="C11" s="49"/>
      <c r="D11" s="50"/>
      <c r="E11" s="49"/>
      <c r="F11" s="67"/>
      <c r="G11" s="72"/>
      <c r="H11" s="51"/>
      <c r="I11" s="36"/>
    </row>
    <row r="12" spans="1:9" ht="14.25">
      <c r="A12" s="47"/>
      <c r="B12" s="48"/>
      <c r="C12" s="49"/>
      <c r="D12" s="50"/>
      <c r="E12" s="49"/>
      <c r="F12" s="67"/>
      <c r="G12" s="72"/>
      <c r="H12" s="51"/>
      <c r="I12" s="36"/>
    </row>
    <row r="13" spans="1:9" ht="14.25">
      <c r="A13" s="47"/>
      <c r="B13" s="48"/>
      <c r="C13" s="49"/>
      <c r="D13" s="50"/>
      <c r="E13" s="49"/>
      <c r="F13" s="67"/>
      <c r="G13" s="72"/>
      <c r="H13" s="51"/>
      <c r="I13" s="36"/>
    </row>
    <row r="14" spans="1:9" ht="14.25">
      <c r="A14" s="47"/>
      <c r="B14" s="48"/>
      <c r="C14" s="49"/>
      <c r="D14" s="50"/>
      <c r="E14" s="49"/>
      <c r="F14" s="67"/>
      <c r="G14" s="72"/>
      <c r="H14" s="51"/>
      <c r="I14" s="36"/>
    </row>
    <row r="15" spans="1:9" ht="14.25">
      <c r="A15" s="47"/>
      <c r="B15" s="48"/>
      <c r="C15" s="49"/>
      <c r="D15" s="50"/>
      <c r="E15" s="49"/>
      <c r="F15" s="67"/>
      <c r="G15" s="72"/>
      <c r="H15" s="51"/>
      <c r="I15" s="36"/>
    </row>
    <row r="16" spans="1:9" ht="14.25">
      <c r="A16" s="47"/>
      <c r="B16" s="48"/>
      <c r="C16" s="49"/>
      <c r="D16" s="50"/>
      <c r="E16" s="49"/>
      <c r="F16" s="67"/>
      <c r="G16" s="72"/>
      <c r="H16" s="51"/>
      <c r="I16" s="36"/>
    </row>
    <row r="17" spans="1:9" ht="14.25">
      <c r="A17" s="47"/>
      <c r="B17" s="48"/>
      <c r="C17" s="49"/>
      <c r="D17" s="50"/>
      <c r="E17" s="49"/>
      <c r="F17" s="67"/>
      <c r="G17" s="72"/>
      <c r="H17" s="51"/>
      <c r="I17" s="36"/>
    </row>
    <row r="18" spans="1:9" ht="14.25">
      <c r="A18" s="47"/>
      <c r="B18" s="48"/>
      <c r="C18" s="49"/>
      <c r="D18" s="50"/>
      <c r="E18" s="49"/>
      <c r="F18" s="67"/>
      <c r="G18" s="72"/>
      <c r="H18" s="51"/>
      <c r="I18" s="36"/>
    </row>
    <row r="19" spans="1:9" ht="14.25">
      <c r="A19" s="47"/>
      <c r="B19" s="48"/>
      <c r="C19" s="49"/>
      <c r="D19" s="50"/>
      <c r="E19" s="49"/>
      <c r="F19" s="67"/>
      <c r="G19" s="72"/>
      <c r="H19" s="51"/>
      <c r="I19" s="36"/>
    </row>
    <row r="20" spans="1:9" ht="14.25">
      <c r="A20" s="47"/>
      <c r="B20" s="48"/>
      <c r="C20" s="49"/>
      <c r="D20" s="50"/>
      <c r="E20" s="49"/>
      <c r="F20" s="67"/>
      <c r="G20" s="72"/>
      <c r="H20" s="51"/>
      <c r="I20" s="36"/>
    </row>
    <row r="21" spans="1:9" ht="14.25">
      <c r="A21" s="47"/>
      <c r="B21" s="48"/>
      <c r="C21" s="49"/>
      <c r="D21" s="50"/>
      <c r="E21" s="49"/>
      <c r="F21" s="67"/>
      <c r="G21" s="72"/>
      <c r="H21" s="51"/>
      <c r="I21" s="36"/>
    </row>
    <row r="22" spans="1:9" ht="14.25">
      <c r="A22" s="47"/>
      <c r="B22" s="48"/>
      <c r="C22" s="49"/>
      <c r="D22" s="50"/>
      <c r="E22" s="49"/>
      <c r="F22" s="67"/>
      <c r="G22" s="72"/>
      <c r="H22" s="51"/>
      <c r="I22" s="36"/>
    </row>
    <row r="23" spans="1:9" ht="14.25">
      <c r="A23" s="59"/>
      <c r="B23" s="60"/>
      <c r="C23" s="49"/>
      <c r="D23" s="50"/>
      <c r="E23" s="49"/>
      <c r="F23" s="67"/>
      <c r="G23" s="72"/>
      <c r="H23" s="51"/>
      <c r="I23" s="36"/>
    </row>
    <row r="24" spans="1:9" ht="15" thickBot="1">
      <c r="A24" s="52"/>
      <c r="B24" s="53"/>
      <c r="C24" s="39"/>
      <c r="D24" s="40"/>
      <c r="E24" s="39"/>
      <c r="F24" s="65"/>
      <c r="G24" s="70"/>
      <c r="H24" s="41"/>
      <c r="I24" s="36"/>
    </row>
    <row r="25" spans="1:9" ht="13.5">
      <c r="A25" s="57"/>
      <c r="B25" s="58"/>
      <c r="C25" s="36"/>
      <c r="D25" s="36"/>
      <c r="E25" s="55"/>
      <c r="F25" s="68"/>
      <c r="G25" s="54"/>
      <c r="H25" s="56"/>
      <c r="I25" s="36"/>
    </row>
  </sheetData>
  <printOptions horizontalCentered="1"/>
  <pageMargins left="0.6692913385826772" right="0" top="0.8661417322834646" bottom="0" header="0.5905511811023623" footer="0"/>
  <pageSetup fitToHeight="1" fitToWidth="1" horizontalDpi="300" verticalDpi="300" orientation="portrait" paperSize="9" scale="96" r:id="rId1"/>
  <headerFooter alignWithMargins="0">
    <oddHeader>&amp;CSan Giorgio 20-3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3">
    <pageSetUpPr fitToPage="1"/>
  </sheetPr>
  <dimension ref="A1:I24"/>
  <sheetViews>
    <sheetView workbookViewId="0" topLeftCell="A1">
      <selection activeCell="A5" sqref="A1:IV5"/>
    </sheetView>
  </sheetViews>
  <sheetFormatPr defaultColWidth="9.140625" defaultRowHeight="12.75"/>
  <cols>
    <col min="1" max="1" width="8.140625" style="37" customWidth="1"/>
    <col min="2" max="2" width="5.57421875" style="62" customWidth="1"/>
    <col min="3" max="3" width="8.140625" style="37" customWidth="1"/>
    <col min="4" max="4" width="11.421875" style="37" customWidth="1"/>
    <col min="5" max="5" width="7.8515625" style="63" customWidth="1"/>
    <col min="6" max="6" width="33.00390625" style="69" customWidth="1"/>
    <col min="7" max="7" width="8.57421875" style="62" customWidth="1"/>
    <col min="8" max="8" width="12.00390625" style="64" customWidth="1"/>
    <col min="9" max="9" width="5.7109375" style="37" customWidth="1"/>
    <col min="10" max="16384" width="9.140625" style="37" customWidth="1"/>
  </cols>
  <sheetData>
    <row r="1" spans="1:9" ht="14.25" thickBot="1">
      <c r="A1" s="57"/>
      <c r="B1" s="58"/>
      <c r="C1" s="36"/>
      <c r="D1" s="36"/>
      <c r="E1" s="55"/>
      <c r="F1" s="68"/>
      <c r="G1" s="54"/>
      <c r="H1" s="56"/>
      <c r="I1" s="36"/>
    </row>
    <row r="2" spans="1:9" s="82" customFormat="1" ht="22.5" customHeight="1">
      <c r="A2" s="78" t="s">
        <v>143</v>
      </c>
      <c r="B2" s="79">
        <v>39</v>
      </c>
      <c r="C2" s="80" t="s">
        <v>355</v>
      </c>
      <c r="D2" s="80"/>
      <c r="E2" s="79" t="s">
        <v>135</v>
      </c>
      <c r="F2" s="80" t="s">
        <v>337</v>
      </c>
      <c r="G2" s="79" t="s">
        <v>4</v>
      </c>
      <c r="H2" s="73" t="s">
        <v>80</v>
      </c>
      <c r="I2" s="183"/>
    </row>
    <row r="3" spans="1:9" s="69" customFormat="1" ht="19.5" customHeight="1" thickBot="1">
      <c r="A3" s="74" t="s">
        <v>6</v>
      </c>
      <c r="B3" s="38"/>
      <c r="C3" s="75" t="s">
        <v>7</v>
      </c>
      <c r="D3" s="65"/>
      <c r="E3" s="75" t="s">
        <v>8</v>
      </c>
      <c r="F3" s="65"/>
      <c r="G3" s="70" t="s">
        <v>148</v>
      </c>
      <c r="H3" s="76" t="s">
        <v>10</v>
      </c>
      <c r="I3" s="190" t="s">
        <v>374</v>
      </c>
    </row>
    <row r="4" spans="1:9" ht="14.25">
      <c r="A4" s="42">
        <v>1</v>
      </c>
      <c r="B4" s="43"/>
      <c r="C4" s="44" t="s">
        <v>17</v>
      </c>
      <c r="D4" s="45"/>
      <c r="E4" s="142" t="s">
        <v>351</v>
      </c>
      <c r="F4" s="66"/>
      <c r="G4" s="71"/>
      <c r="H4" s="46"/>
      <c r="I4" s="51"/>
    </row>
    <row r="5" spans="1:9" ht="15" thickBot="1">
      <c r="A5" s="52">
        <v>2</v>
      </c>
      <c r="B5" s="53"/>
      <c r="C5" s="39" t="s">
        <v>266</v>
      </c>
      <c r="D5" s="40"/>
      <c r="E5" s="144" t="s">
        <v>281</v>
      </c>
      <c r="F5" s="65"/>
      <c r="G5" s="70"/>
      <c r="H5" s="41"/>
      <c r="I5" s="41"/>
    </row>
    <row r="6" spans="1:9" ht="14.25">
      <c r="A6" s="42"/>
      <c r="B6" s="43"/>
      <c r="C6" s="44"/>
      <c r="D6" s="45"/>
      <c r="E6" s="142"/>
      <c r="F6" s="66"/>
      <c r="G6" s="71"/>
      <c r="H6" s="46"/>
      <c r="I6" s="46"/>
    </row>
    <row r="7" spans="1:9" ht="15" thickBot="1">
      <c r="A7" s="47"/>
      <c r="B7" s="48"/>
      <c r="C7" s="49"/>
      <c r="D7" s="50"/>
      <c r="E7" s="143"/>
      <c r="F7" s="67"/>
      <c r="G7" s="72"/>
      <c r="H7" s="51"/>
      <c r="I7" s="41"/>
    </row>
    <row r="8" spans="1:9" ht="14.25">
      <c r="A8" s="47"/>
      <c r="B8" s="48"/>
      <c r="C8" s="49"/>
      <c r="D8" s="50"/>
      <c r="E8" s="143"/>
      <c r="F8" s="67"/>
      <c r="G8" s="72"/>
      <c r="H8" s="51"/>
      <c r="I8" s="36"/>
    </row>
    <row r="9" spans="1:9" ht="14.25">
      <c r="A9" s="47"/>
      <c r="B9" s="48"/>
      <c r="C9" s="49"/>
      <c r="D9" s="50"/>
      <c r="E9" s="143"/>
      <c r="F9" s="67"/>
      <c r="G9" s="72"/>
      <c r="H9" s="51"/>
      <c r="I9" s="36"/>
    </row>
    <row r="10" spans="1:9" ht="14.25">
      <c r="A10" s="47"/>
      <c r="B10" s="48"/>
      <c r="C10" s="49"/>
      <c r="D10" s="50"/>
      <c r="E10" s="143"/>
      <c r="F10" s="67"/>
      <c r="G10" s="72"/>
      <c r="H10" s="51"/>
      <c r="I10" s="36"/>
    </row>
    <row r="11" spans="1:9" ht="14.25">
      <c r="A11" s="47"/>
      <c r="B11" s="48"/>
      <c r="C11" s="49"/>
      <c r="D11" s="50"/>
      <c r="E11" s="143"/>
      <c r="F11" s="67"/>
      <c r="G11" s="72"/>
      <c r="H11" s="51"/>
      <c r="I11" s="36"/>
    </row>
    <row r="12" spans="1:9" ht="14.25">
      <c r="A12" s="47"/>
      <c r="B12" s="48"/>
      <c r="C12" s="49"/>
      <c r="D12" s="50"/>
      <c r="E12" s="143"/>
      <c r="F12" s="67"/>
      <c r="G12" s="72"/>
      <c r="H12" s="51"/>
      <c r="I12" s="36"/>
    </row>
    <row r="13" spans="1:9" ht="14.25">
      <c r="A13" s="47"/>
      <c r="B13" s="48"/>
      <c r="C13" s="49"/>
      <c r="D13" s="50"/>
      <c r="E13" s="143"/>
      <c r="F13" s="67"/>
      <c r="G13" s="72"/>
      <c r="H13" s="51"/>
      <c r="I13" s="36"/>
    </row>
    <row r="14" spans="1:9" ht="14.25">
      <c r="A14" s="47"/>
      <c r="B14" s="48"/>
      <c r="C14" s="49"/>
      <c r="D14" s="50"/>
      <c r="E14" s="143"/>
      <c r="F14" s="67"/>
      <c r="G14" s="72"/>
      <c r="H14" s="51"/>
      <c r="I14" s="36"/>
    </row>
    <row r="15" spans="1:9" ht="14.25">
      <c r="A15" s="47"/>
      <c r="B15" s="48"/>
      <c r="C15" s="49"/>
      <c r="D15" s="50"/>
      <c r="E15" s="143"/>
      <c r="F15" s="67"/>
      <c r="G15" s="72"/>
      <c r="H15" s="51"/>
      <c r="I15" s="36"/>
    </row>
    <row r="16" spans="1:9" ht="14.25">
      <c r="A16" s="47"/>
      <c r="B16" s="48"/>
      <c r="C16" s="49"/>
      <c r="D16" s="50"/>
      <c r="E16" s="143"/>
      <c r="F16" s="67"/>
      <c r="G16" s="72"/>
      <c r="H16" s="51"/>
      <c r="I16" s="36"/>
    </row>
    <row r="17" spans="1:9" ht="14.25">
      <c r="A17" s="47"/>
      <c r="B17" s="48"/>
      <c r="C17" s="49"/>
      <c r="D17" s="50"/>
      <c r="E17" s="143"/>
      <c r="F17" s="67"/>
      <c r="G17" s="72"/>
      <c r="H17" s="51"/>
      <c r="I17" s="36"/>
    </row>
    <row r="18" spans="1:9" ht="14.25">
      <c r="A18" s="47"/>
      <c r="B18" s="48"/>
      <c r="C18" s="49"/>
      <c r="D18" s="50"/>
      <c r="E18" s="143"/>
      <c r="F18" s="67"/>
      <c r="G18" s="72"/>
      <c r="H18" s="51"/>
      <c r="I18" s="36"/>
    </row>
    <row r="19" spans="1:9" ht="14.25">
      <c r="A19" s="47"/>
      <c r="B19" s="48"/>
      <c r="C19" s="49"/>
      <c r="D19" s="50"/>
      <c r="E19" s="143"/>
      <c r="F19" s="67"/>
      <c r="G19" s="72"/>
      <c r="H19" s="51"/>
      <c r="I19" s="36"/>
    </row>
    <row r="20" spans="1:9" ht="14.25">
      <c r="A20" s="47"/>
      <c r="B20" s="48"/>
      <c r="C20" s="49"/>
      <c r="D20" s="50"/>
      <c r="E20" s="143"/>
      <c r="F20" s="67"/>
      <c r="G20" s="72"/>
      <c r="H20" s="51"/>
      <c r="I20" s="36"/>
    </row>
    <row r="21" spans="1:9" ht="14.25">
      <c r="A21" s="47"/>
      <c r="B21" s="48"/>
      <c r="C21" s="49"/>
      <c r="D21" s="50"/>
      <c r="E21" s="143"/>
      <c r="F21" s="67"/>
      <c r="G21" s="72"/>
      <c r="H21" s="51"/>
      <c r="I21" s="36"/>
    </row>
    <row r="22" spans="1:9" ht="14.25">
      <c r="A22" s="59"/>
      <c r="B22" s="60"/>
      <c r="C22" s="49"/>
      <c r="D22" s="50"/>
      <c r="E22" s="143"/>
      <c r="F22" s="67"/>
      <c r="G22" s="72"/>
      <c r="H22" s="51"/>
      <c r="I22" s="36"/>
    </row>
    <row r="23" spans="1:9" ht="15" thickBot="1">
      <c r="A23" s="52"/>
      <c r="B23" s="53"/>
      <c r="C23" s="39"/>
      <c r="D23" s="40"/>
      <c r="E23" s="39"/>
      <c r="F23" s="65"/>
      <c r="G23" s="70"/>
      <c r="H23" s="41"/>
      <c r="I23" s="36"/>
    </row>
    <row r="24" spans="1:9" ht="13.5">
      <c r="A24" s="57"/>
      <c r="B24" s="58"/>
      <c r="C24" s="36"/>
      <c r="D24" s="36"/>
      <c r="E24" s="55"/>
      <c r="F24" s="68"/>
      <c r="G24" s="54"/>
      <c r="H24" s="56"/>
      <c r="I24" s="36"/>
    </row>
  </sheetData>
  <printOptions horizontalCentered="1"/>
  <pageMargins left="0.6692913385826772" right="0" top="0.8661417322834646" bottom="0" header="0.35433070866141736" footer="0"/>
  <pageSetup fitToHeight="1" fitToWidth="1" horizontalDpi="300" verticalDpi="300" orientation="portrait" paperSize="9" scale="96" r:id="rId1"/>
  <headerFooter alignWithMargins="0">
    <oddHeader>&amp;CSan Giorgio 20-3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4">
    <pageSetUpPr fitToPage="1"/>
  </sheetPr>
  <dimension ref="A1:I21"/>
  <sheetViews>
    <sheetView workbookViewId="0" topLeftCell="A1">
      <selection activeCell="A9" sqref="A1:IV9"/>
    </sheetView>
  </sheetViews>
  <sheetFormatPr defaultColWidth="9.140625" defaultRowHeight="12.75"/>
  <cols>
    <col min="1" max="1" width="8.140625" style="37" customWidth="1"/>
    <col min="2" max="2" width="5.57421875" style="62" customWidth="1"/>
    <col min="3" max="3" width="8.140625" style="37" customWidth="1"/>
    <col min="4" max="4" width="11.421875" style="37" customWidth="1"/>
    <col min="5" max="5" width="7.8515625" style="63" customWidth="1"/>
    <col min="6" max="6" width="33.00390625" style="69" customWidth="1"/>
    <col min="7" max="7" width="8.57421875" style="62" customWidth="1"/>
    <col min="8" max="8" width="12.00390625" style="64" customWidth="1"/>
    <col min="9" max="9" width="5.7109375" style="37" customWidth="1"/>
    <col min="10" max="16384" width="9.140625" style="37" customWidth="1"/>
  </cols>
  <sheetData>
    <row r="1" spans="1:9" ht="14.25" thickBot="1">
      <c r="A1" s="57"/>
      <c r="B1" s="58"/>
      <c r="C1" s="36"/>
      <c r="D1" s="36"/>
      <c r="E1" s="55"/>
      <c r="F1" s="68"/>
      <c r="G1" s="54"/>
      <c r="H1" s="56"/>
      <c r="I1" s="36"/>
    </row>
    <row r="2" spans="1:9" s="82" customFormat="1" ht="22.5" customHeight="1">
      <c r="A2" s="78" t="s">
        <v>143</v>
      </c>
      <c r="B2" s="79">
        <v>37</v>
      </c>
      <c r="C2" s="80" t="s">
        <v>330</v>
      </c>
      <c r="D2" s="80"/>
      <c r="E2" s="79" t="s">
        <v>136</v>
      </c>
      <c r="F2" s="80" t="s">
        <v>329</v>
      </c>
      <c r="G2" s="79" t="s">
        <v>4</v>
      </c>
      <c r="H2" s="73" t="s">
        <v>80</v>
      </c>
      <c r="I2" s="183"/>
    </row>
    <row r="3" spans="1:9" s="69" customFormat="1" ht="14.25" thickBot="1">
      <c r="A3" s="74" t="s">
        <v>6</v>
      </c>
      <c r="B3" s="38"/>
      <c r="C3" s="75" t="s">
        <v>7</v>
      </c>
      <c r="D3" s="65"/>
      <c r="E3" s="75" t="s">
        <v>8</v>
      </c>
      <c r="F3" s="65"/>
      <c r="G3" s="70" t="s">
        <v>148</v>
      </c>
      <c r="H3" s="76" t="s">
        <v>10</v>
      </c>
      <c r="I3" s="190" t="s">
        <v>374</v>
      </c>
    </row>
    <row r="4" spans="1:9" ht="14.25">
      <c r="A4" s="42">
        <v>1</v>
      </c>
      <c r="B4" s="43"/>
      <c r="C4" s="44" t="s">
        <v>17</v>
      </c>
      <c r="D4" s="45"/>
      <c r="E4" s="44" t="s">
        <v>255</v>
      </c>
      <c r="F4" s="66"/>
      <c r="G4" s="71"/>
      <c r="H4" s="46"/>
      <c r="I4" s="51"/>
    </row>
    <row r="5" spans="1:9" ht="14.25">
      <c r="A5" s="47">
        <v>2</v>
      </c>
      <c r="B5" s="48"/>
      <c r="C5" s="49" t="s">
        <v>207</v>
      </c>
      <c r="D5" s="50"/>
      <c r="E5" s="49" t="s">
        <v>233</v>
      </c>
      <c r="F5" s="67"/>
      <c r="G5" s="72"/>
      <c r="H5" s="51"/>
      <c r="I5" s="51"/>
    </row>
    <row r="6" spans="1:9" ht="14.25">
      <c r="A6" s="47">
        <v>3</v>
      </c>
      <c r="B6" s="48"/>
      <c r="C6" s="49" t="s">
        <v>17</v>
      </c>
      <c r="D6" s="50"/>
      <c r="E6" s="49" t="s">
        <v>309</v>
      </c>
      <c r="F6" s="67"/>
      <c r="G6" s="72"/>
      <c r="H6" s="51"/>
      <c r="I6" s="51"/>
    </row>
    <row r="7" spans="1:9" ht="14.25">
      <c r="A7" s="47">
        <v>4</v>
      </c>
      <c r="B7" s="48"/>
      <c r="C7" s="49" t="s">
        <v>17</v>
      </c>
      <c r="D7" s="50"/>
      <c r="E7" s="49" t="s">
        <v>257</v>
      </c>
      <c r="F7" s="67"/>
      <c r="G7" s="72"/>
      <c r="H7" s="51"/>
      <c r="I7" s="51"/>
    </row>
    <row r="8" spans="1:9" ht="14.25">
      <c r="A8" s="47">
        <v>5</v>
      </c>
      <c r="B8" s="48"/>
      <c r="C8" s="49" t="s">
        <v>17</v>
      </c>
      <c r="D8" s="50"/>
      <c r="E8" s="49" t="s">
        <v>258</v>
      </c>
      <c r="F8" s="67"/>
      <c r="G8" s="72"/>
      <c r="H8" s="51"/>
      <c r="I8" s="51"/>
    </row>
    <row r="9" spans="1:9" ht="15" thickBot="1">
      <c r="A9" s="52">
        <v>6</v>
      </c>
      <c r="B9" s="53"/>
      <c r="C9" s="39" t="s">
        <v>17</v>
      </c>
      <c r="D9" s="40"/>
      <c r="E9" s="39" t="s">
        <v>256</v>
      </c>
      <c r="F9" s="65"/>
      <c r="G9" s="70"/>
      <c r="H9" s="41"/>
      <c r="I9" s="197"/>
    </row>
    <row r="10" spans="1:9" ht="14.25">
      <c r="A10" s="42"/>
      <c r="B10" s="43"/>
      <c r="C10" s="44"/>
      <c r="D10" s="45"/>
      <c r="E10" s="44"/>
      <c r="F10" s="66"/>
      <c r="G10" s="71"/>
      <c r="H10" s="46"/>
      <c r="I10" s="36"/>
    </row>
    <row r="11" spans="1:9" ht="14.25">
      <c r="A11" s="47"/>
      <c r="B11" s="48"/>
      <c r="C11" s="49"/>
      <c r="D11" s="50"/>
      <c r="E11" s="49"/>
      <c r="F11" s="67"/>
      <c r="G11" s="72"/>
      <c r="H11" s="51"/>
      <c r="I11" s="36"/>
    </row>
    <row r="12" spans="1:9" ht="14.25">
      <c r="A12" s="47"/>
      <c r="B12" s="48"/>
      <c r="C12" s="49"/>
      <c r="D12" s="50"/>
      <c r="E12" s="49"/>
      <c r="F12" s="67"/>
      <c r="G12" s="72"/>
      <c r="H12" s="51"/>
      <c r="I12" s="36"/>
    </row>
    <row r="13" spans="1:9" ht="14.25">
      <c r="A13" s="47"/>
      <c r="B13" s="48"/>
      <c r="C13" s="49"/>
      <c r="D13" s="50"/>
      <c r="E13" s="49"/>
      <c r="F13" s="67"/>
      <c r="G13" s="72"/>
      <c r="H13" s="51"/>
      <c r="I13" s="36"/>
    </row>
    <row r="14" spans="1:9" ht="14.25">
      <c r="A14" s="47"/>
      <c r="B14" s="48"/>
      <c r="C14" s="49"/>
      <c r="D14" s="50"/>
      <c r="E14" s="49"/>
      <c r="F14" s="67"/>
      <c r="G14" s="72"/>
      <c r="H14" s="51"/>
      <c r="I14" s="36"/>
    </row>
    <row r="15" spans="1:9" ht="14.25">
      <c r="A15" s="47"/>
      <c r="B15" s="48"/>
      <c r="C15" s="49"/>
      <c r="D15" s="50"/>
      <c r="E15" s="49"/>
      <c r="F15" s="67"/>
      <c r="G15" s="72"/>
      <c r="H15" s="51"/>
      <c r="I15" s="36"/>
    </row>
    <row r="16" spans="1:9" ht="14.25">
      <c r="A16" s="47"/>
      <c r="B16" s="48"/>
      <c r="C16" s="49"/>
      <c r="D16" s="50"/>
      <c r="E16" s="49"/>
      <c r="F16" s="67"/>
      <c r="G16" s="72"/>
      <c r="H16" s="51"/>
      <c r="I16" s="36"/>
    </row>
    <row r="17" spans="1:9" ht="14.25">
      <c r="A17" s="47"/>
      <c r="B17" s="48"/>
      <c r="C17" s="49"/>
      <c r="D17" s="50"/>
      <c r="E17" s="49"/>
      <c r="F17" s="67"/>
      <c r="G17" s="72"/>
      <c r="H17" s="51"/>
      <c r="I17" s="36"/>
    </row>
    <row r="18" spans="1:9" ht="14.25">
      <c r="A18" s="47"/>
      <c r="B18" s="48"/>
      <c r="C18" s="49"/>
      <c r="D18" s="50"/>
      <c r="E18" s="49"/>
      <c r="F18" s="67"/>
      <c r="G18" s="72"/>
      <c r="H18" s="51"/>
      <c r="I18" s="36"/>
    </row>
    <row r="19" spans="1:9" ht="14.25">
      <c r="A19" s="59"/>
      <c r="B19" s="60"/>
      <c r="C19" s="49"/>
      <c r="D19" s="50"/>
      <c r="E19" s="49"/>
      <c r="F19" s="67"/>
      <c r="G19" s="72"/>
      <c r="H19" s="51"/>
      <c r="I19" s="36"/>
    </row>
    <row r="20" spans="1:9" ht="15" thickBot="1">
      <c r="A20" s="52"/>
      <c r="B20" s="53"/>
      <c r="C20" s="39"/>
      <c r="D20" s="40"/>
      <c r="E20" s="39"/>
      <c r="F20" s="65"/>
      <c r="G20" s="70"/>
      <c r="H20" s="41"/>
      <c r="I20" s="36"/>
    </row>
    <row r="21" spans="1:9" ht="13.5">
      <c r="A21" s="57"/>
      <c r="B21" s="58"/>
      <c r="C21" s="36"/>
      <c r="D21" s="36"/>
      <c r="E21" s="55"/>
      <c r="F21" s="68"/>
      <c r="G21" s="54"/>
      <c r="H21" s="56"/>
      <c r="I21" s="36"/>
    </row>
  </sheetData>
  <printOptions horizontalCentered="1"/>
  <pageMargins left="0.6692913385826772" right="0" top="0.8661417322834646" bottom="0" header="0.35433070866141736" footer="0"/>
  <pageSetup fitToHeight="1" fitToWidth="1" horizontalDpi="300" verticalDpi="300" orientation="portrait" paperSize="9" scale="96" r:id="rId1"/>
  <headerFooter alignWithMargins="0">
    <oddHeader>&amp;CSan Giorgio 20-3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5">
    <pageSetUpPr fitToPage="1"/>
  </sheetPr>
  <dimension ref="A1:I22"/>
  <sheetViews>
    <sheetView workbookViewId="0" topLeftCell="A1">
      <selection activeCell="A9" sqref="A1:IV9"/>
    </sheetView>
  </sheetViews>
  <sheetFormatPr defaultColWidth="9.140625" defaultRowHeight="12.75"/>
  <cols>
    <col min="1" max="1" width="8.140625" style="37" customWidth="1"/>
    <col min="2" max="2" width="5.57421875" style="62" customWidth="1"/>
    <col min="3" max="3" width="8.140625" style="37" customWidth="1"/>
    <col min="4" max="4" width="11.421875" style="37" customWidth="1"/>
    <col min="5" max="5" width="7.8515625" style="63" customWidth="1"/>
    <col min="6" max="6" width="33.00390625" style="69" customWidth="1"/>
    <col min="7" max="7" width="8.57421875" style="62" customWidth="1"/>
    <col min="8" max="8" width="12.00390625" style="64" customWidth="1"/>
    <col min="9" max="9" width="5.7109375" style="37" customWidth="1"/>
    <col min="10" max="16384" width="9.140625" style="37" customWidth="1"/>
  </cols>
  <sheetData>
    <row r="1" spans="1:9" ht="14.25" thickBot="1">
      <c r="A1" s="57"/>
      <c r="B1" s="58"/>
      <c r="C1" s="36"/>
      <c r="D1" s="36"/>
      <c r="E1" s="55"/>
      <c r="F1" s="68"/>
      <c r="G1" s="54"/>
      <c r="H1" s="56"/>
      <c r="I1" s="36"/>
    </row>
    <row r="2" spans="1:9" s="82" customFormat="1" ht="22.5" customHeight="1">
      <c r="A2" s="78" t="s">
        <v>143</v>
      </c>
      <c r="B2" s="79">
        <v>36</v>
      </c>
      <c r="C2" s="80" t="s">
        <v>313</v>
      </c>
      <c r="D2" s="80"/>
      <c r="E2" s="79" t="s">
        <v>136</v>
      </c>
      <c r="F2" s="80" t="s">
        <v>400</v>
      </c>
      <c r="G2" s="79" t="s">
        <v>4</v>
      </c>
      <c r="H2" s="73" t="s">
        <v>80</v>
      </c>
      <c r="I2" s="183"/>
    </row>
    <row r="3" spans="1:9" s="69" customFormat="1" ht="14.25" thickBot="1">
      <c r="A3" s="74" t="s">
        <v>6</v>
      </c>
      <c r="B3" s="38"/>
      <c r="C3" s="75" t="s">
        <v>7</v>
      </c>
      <c r="D3" s="65"/>
      <c r="E3" s="75" t="s">
        <v>8</v>
      </c>
      <c r="F3" s="65"/>
      <c r="G3" s="70" t="s">
        <v>148</v>
      </c>
      <c r="H3" s="76" t="s">
        <v>10</v>
      </c>
      <c r="I3" s="190" t="s">
        <v>374</v>
      </c>
    </row>
    <row r="4" spans="1:9" ht="14.25">
      <c r="A4" s="42">
        <v>1</v>
      </c>
      <c r="B4" s="43"/>
      <c r="C4" s="44" t="s">
        <v>207</v>
      </c>
      <c r="D4" s="45"/>
      <c r="E4" s="44" t="s">
        <v>232</v>
      </c>
      <c r="F4" s="66"/>
      <c r="G4" s="71"/>
      <c r="H4" s="46"/>
      <c r="I4" s="51"/>
    </row>
    <row r="5" spans="1:9" ht="14.25">
      <c r="A5" s="47">
        <v>2</v>
      </c>
      <c r="B5" s="48"/>
      <c r="C5" s="44" t="s">
        <v>207</v>
      </c>
      <c r="D5" s="50"/>
      <c r="E5" s="49" t="s">
        <v>231</v>
      </c>
      <c r="F5" s="67"/>
      <c r="G5" s="72"/>
      <c r="H5" s="51"/>
      <c r="I5" s="51"/>
    </row>
    <row r="6" spans="1:9" ht="14.25">
      <c r="A6" s="47">
        <v>3</v>
      </c>
      <c r="B6" s="48"/>
      <c r="C6" s="44" t="s">
        <v>17</v>
      </c>
      <c r="D6" s="50"/>
      <c r="E6" s="49" t="s">
        <v>299</v>
      </c>
      <c r="F6" s="67"/>
      <c r="G6" s="72"/>
      <c r="H6" s="51"/>
      <c r="I6" s="51"/>
    </row>
    <row r="7" spans="1:9" ht="14.25">
      <c r="A7" s="47">
        <v>4</v>
      </c>
      <c r="B7" s="48"/>
      <c r="C7" s="49" t="s">
        <v>207</v>
      </c>
      <c r="D7" s="50"/>
      <c r="E7" s="49" t="s">
        <v>230</v>
      </c>
      <c r="F7" s="67"/>
      <c r="G7" s="72"/>
      <c r="H7" s="51"/>
      <c r="I7" s="51"/>
    </row>
    <row r="8" spans="1:9" ht="14.25">
      <c r="A8" s="47">
        <v>5</v>
      </c>
      <c r="B8" s="48"/>
      <c r="C8" s="49" t="s">
        <v>17</v>
      </c>
      <c r="D8" s="50"/>
      <c r="E8" s="49" t="s">
        <v>254</v>
      </c>
      <c r="F8" s="67"/>
      <c r="G8" s="72"/>
      <c r="H8" s="51"/>
      <c r="I8" s="51"/>
    </row>
    <row r="9" spans="1:9" ht="15" thickBot="1">
      <c r="A9" s="52">
        <v>6</v>
      </c>
      <c r="B9" s="53"/>
      <c r="C9" s="39" t="s">
        <v>266</v>
      </c>
      <c r="D9" s="40"/>
      <c r="E9" s="39" t="s">
        <v>287</v>
      </c>
      <c r="F9" s="65"/>
      <c r="G9" s="70"/>
      <c r="H9" s="41"/>
      <c r="I9" s="197"/>
    </row>
    <row r="10" spans="1:9" ht="14.25">
      <c r="A10" s="42"/>
      <c r="B10" s="43"/>
      <c r="C10" s="44"/>
      <c r="D10" s="45"/>
      <c r="E10" s="44"/>
      <c r="F10" s="66"/>
      <c r="G10" s="71"/>
      <c r="H10" s="46"/>
      <c r="I10" s="36"/>
    </row>
    <row r="11" spans="1:9" ht="14.25">
      <c r="A11" s="47"/>
      <c r="B11" s="48"/>
      <c r="C11" s="49"/>
      <c r="D11" s="50"/>
      <c r="E11" s="49"/>
      <c r="F11" s="67"/>
      <c r="G11" s="72"/>
      <c r="H11" s="51"/>
      <c r="I11" s="36"/>
    </row>
    <row r="12" spans="1:9" ht="14.25">
      <c r="A12" s="47"/>
      <c r="B12" s="48"/>
      <c r="C12" s="49"/>
      <c r="D12" s="50"/>
      <c r="E12" s="49"/>
      <c r="F12" s="67"/>
      <c r="G12" s="72"/>
      <c r="H12" s="51"/>
      <c r="I12" s="36"/>
    </row>
    <row r="13" spans="1:9" ht="14.25">
      <c r="A13" s="47"/>
      <c r="B13" s="48"/>
      <c r="C13" s="49"/>
      <c r="D13" s="50"/>
      <c r="E13" s="49"/>
      <c r="F13" s="67"/>
      <c r="G13" s="72"/>
      <c r="H13" s="51"/>
      <c r="I13" s="36"/>
    </row>
    <row r="14" spans="1:9" ht="14.25">
      <c r="A14" s="47"/>
      <c r="B14" s="48"/>
      <c r="C14" s="49"/>
      <c r="D14" s="50"/>
      <c r="E14" s="49"/>
      <c r="F14" s="67"/>
      <c r="G14" s="72"/>
      <c r="H14" s="51"/>
      <c r="I14" s="36"/>
    </row>
    <row r="15" spans="1:9" ht="14.25">
      <c r="A15" s="47"/>
      <c r="B15" s="48"/>
      <c r="C15" s="49"/>
      <c r="D15" s="50"/>
      <c r="E15" s="49"/>
      <c r="F15" s="67"/>
      <c r="G15" s="72"/>
      <c r="H15" s="51"/>
      <c r="I15" s="36"/>
    </row>
    <row r="16" spans="1:9" ht="14.25">
      <c r="A16" s="47"/>
      <c r="B16" s="48"/>
      <c r="C16" s="49"/>
      <c r="D16" s="50"/>
      <c r="E16" s="49"/>
      <c r="F16" s="67"/>
      <c r="G16" s="72"/>
      <c r="H16" s="51"/>
      <c r="I16" s="36"/>
    </row>
    <row r="17" spans="1:9" ht="14.25">
      <c r="A17" s="47"/>
      <c r="B17" s="48"/>
      <c r="C17" s="49"/>
      <c r="D17" s="50"/>
      <c r="E17" s="49"/>
      <c r="F17" s="67"/>
      <c r="G17" s="72"/>
      <c r="H17" s="51"/>
      <c r="I17" s="36"/>
    </row>
    <row r="18" spans="1:9" ht="14.25">
      <c r="A18" s="47"/>
      <c r="B18" s="48"/>
      <c r="C18" s="49"/>
      <c r="D18" s="50"/>
      <c r="E18" s="49"/>
      <c r="F18" s="67"/>
      <c r="G18" s="72"/>
      <c r="H18" s="51"/>
      <c r="I18" s="36"/>
    </row>
    <row r="19" spans="1:9" ht="14.25">
      <c r="A19" s="47"/>
      <c r="B19" s="48"/>
      <c r="C19" s="49"/>
      <c r="D19" s="50"/>
      <c r="E19" s="49"/>
      <c r="F19" s="67"/>
      <c r="G19" s="72"/>
      <c r="H19" s="51"/>
      <c r="I19" s="36"/>
    </row>
    <row r="20" spans="1:9" ht="14.25">
      <c r="A20" s="59"/>
      <c r="B20" s="60"/>
      <c r="C20" s="49"/>
      <c r="D20" s="50"/>
      <c r="E20" s="49"/>
      <c r="F20" s="67"/>
      <c r="G20" s="72"/>
      <c r="H20" s="51"/>
      <c r="I20" s="36"/>
    </row>
    <row r="21" spans="1:9" ht="15" thickBot="1">
      <c r="A21" s="52"/>
      <c r="B21" s="53"/>
      <c r="C21" s="39"/>
      <c r="D21" s="40"/>
      <c r="E21" s="39"/>
      <c r="F21" s="65"/>
      <c r="G21" s="70"/>
      <c r="H21" s="41"/>
      <c r="I21" s="36"/>
    </row>
    <row r="22" spans="1:9" ht="13.5">
      <c r="A22" s="57"/>
      <c r="B22" s="58"/>
      <c r="C22" s="36"/>
      <c r="D22" s="36"/>
      <c r="E22" s="55"/>
      <c r="F22" s="68"/>
      <c r="G22" s="54"/>
      <c r="H22" s="56"/>
      <c r="I22" s="36"/>
    </row>
  </sheetData>
  <printOptions horizontalCentered="1"/>
  <pageMargins left="0.6692913385826772" right="0" top="0.8661417322834646" bottom="0" header="0.35433070866141736" footer="0"/>
  <pageSetup fitToHeight="1" fitToWidth="1" horizontalDpi="300" verticalDpi="300" orientation="portrait" paperSize="9" scale="96" r:id="rId1"/>
  <headerFooter alignWithMargins="0">
    <oddHeader>&amp;CSan Giorgio 20-3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26">
    <pageSetUpPr fitToPage="1"/>
  </sheetPr>
  <dimension ref="A1:I23"/>
  <sheetViews>
    <sheetView workbookViewId="0" topLeftCell="A1">
      <selection activeCell="A9" sqref="A1:IV9"/>
    </sheetView>
  </sheetViews>
  <sheetFormatPr defaultColWidth="9.140625" defaultRowHeight="12.75"/>
  <cols>
    <col min="1" max="1" width="8.140625" style="37" customWidth="1"/>
    <col min="2" max="2" width="5.57421875" style="62" customWidth="1"/>
    <col min="3" max="3" width="8.140625" style="37" customWidth="1"/>
    <col min="4" max="4" width="11.421875" style="37" customWidth="1"/>
    <col min="5" max="5" width="7.8515625" style="63" customWidth="1"/>
    <col min="6" max="6" width="33.00390625" style="69" customWidth="1"/>
    <col min="7" max="7" width="8.57421875" style="62" customWidth="1"/>
    <col min="8" max="8" width="12.00390625" style="64" customWidth="1"/>
    <col min="9" max="9" width="5.7109375" style="37" customWidth="1"/>
    <col min="10" max="16384" width="9.140625" style="37" customWidth="1"/>
  </cols>
  <sheetData>
    <row r="1" spans="1:9" ht="14.25" thickBot="1">
      <c r="A1" s="57"/>
      <c r="B1" s="58"/>
      <c r="C1" s="36"/>
      <c r="D1" s="36"/>
      <c r="E1" s="55"/>
      <c r="F1" s="68"/>
      <c r="G1" s="54"/>
      <c r="H1" s="56"/>
      <c r="I1" s="36"/>
    </row>
    <row r="2" spans="1:9" s="90" customFormat="1" ht="22.5" customHeight="1">
      <c r="A2" s="78" t="s">
        <v>143</v>
      </c>
      <c r="B2" s="79">
        <v>30</v>
      </c>
      <c r="C2" s="80" t="s">
        <v>314</v>
      </c>
      <c r="D2" s="80"/>
      <c r="E2" s="79" t="s">
        <v>136</v>
      </c>
      <c r="F2" s="80" t="s">
        <v>312</v>
      </c>
      <c r="G2" s="79" t="s">
        <v>133</v>
      </c>
      <c r="H2" s="73" t="s">
        <v>80</v>
      </c>
      <c r="I2" s="183"/>
    </row>
    <row r="3" spans="1:9" s="98" customFormat="1" ht="14.25" thickBot="1">
      <c r="A3" s="74" t="s">
        <v>6</v>
      </c>
      <c r="B3" s="38"/>
      <c r="C3" s="75" t="s">
        <v>7</v>
      </c>
      <c r="D3" s="65"/>
      <c r="E3" s="75" t="s">
        <v>8</v>
      </c>
      <c r="F3" s="65"/>
      <c r="G3" s="70" t="s">
        <v>148</v>
      </c>
      <c r="H3" s="76" t="s">
        <v>10</v>
      </c>
      <c r="I3" s="190" t="s">
        <v>374</v>
      </c>
    </row>
    <row r="4" spans="1:9" ht="14.25">
      <c r="A4" s="42">
        <v>1</v>
      </c>
      <c r="B4" s="43"/>
      <c r="C4" s="44" t="s">
        <v>149</v>
      </c>
      <c r="D4" s="45"/>
      <c r="E4" s="44" t="s">
        <v>161</v>
      </c>
      <c r="F4" s="66"/>
      <c r="G4" s="71"/>
      <c r="H4" s="46"/>
      <c r="I4" s="51"/>
    </row>
    <row r="5" spans="1:9" ht="14.25">
      <c r="A5" s="47">
        <v>2</v>
      </c>
      <c r="B5" s="48"/>
      <c r="C5" s="49" t="s">
        <v>17</v>
      </c>
      <c r="D5" s="50"/>
      <c r="E5" s="49" t="s">
        <v>251</v>
      </c>
      <c r="F5" s="67"/>
      <c r="G5" s="72"/>
      <c r="H5" s="51"/>
      <c r="I5" s="51"/>
    </row>
    <row r="6" spans="1:9" ht="14.25">
      <c r="A6" s="47">
        <v>3</v>
      </c>
      <c r="B6" s="48"/>
      <c r="C6" s="49" t="s">
        <v>17</v>
      </c>
      <c r="D6" s="50"/>
      <c r="E6" s="49" t="s">
        <v>248</v>
      </c>
      <c r="F6" s="67"/>
      <c r="G6" s="72"/>
      <c r="H6" s="51"/>
      <c r="I6" s="51"/>
    </row>
    <row r="7" spans="1:9" ht="14.25">
      <c r="A7" s="47">
        <v>4</v>
      </c>
      <c r="B7" s="48"/>
      <c r="C7" s="49" t="s">
        <v>13</v>
      </c>
      <c r="D7" s="50"/>
      <c r="E7" s="49" t="s">
        <v>227</v>
      </c>
      <c r="F7" s="67"/>
      <c r="G7" s="72"/>
      <c r="H7" s="51"/>
      <c r="I7" s="51"/>
    </row>
    <row r="8" spans="1:9" ht="14.25">
      <c r="A8" s="47">
        <v>5</v>
      </c>
      <c r="B8" s="48"/>
      <c r="C8" s="49" t="s">
        <v>17</v>
      </c>
      <c r="D8" s="50"/>
      <c r="E8" s="49" t="s">
        <v>250</v>
      </c>
      <c r="F8" s="67"/>
      <c r="G8" s="72"/>
      <c r="H8" s="51"/>
      <c r="I8" s="51"/>
    </row>
    <row r="9" spans="1:9" ht="15" thickBot="1">
      <c r="A9" s="52">
        <v>6</v>
      </c>
      <c r="B9" s="53"/>
      <c r="C9" s="39" t="s">
        <v>17</v>
      </c>
      <c r="D9" s="40"/>
      <c r="E9" s="39" t="s">
        <v>249</v>
      </c>
      <c r="F9" s="65"/>
      <c r="G9" s="70"/>
      <c r="H9" s="41"/>
      <c r="I9" s="197"/>
    </row>
    <row r="10" spans="1:9" ht="14.25">
      <c r="A10" s="42"/>
      <c r="B10" s="43"/>
      <c r="C10" s="44"/>
      <c r="D10" s="45"/>
      <c r="E10" s="44"/>
      <c r="F10" s="66"/>
      <c r="G10" s="71"/>
      <c r="H10" s="46"/>
      <c r="I10" s="36"/>
    </row>
    <row r="11" spans="1:9" ht="14.25">
      <c r="A11" s="47"/>
      <c r="B11" s="48"/>
      <c r="C11" s="49"/>
      <c r="D11" s="50"/>
      <c r="E11" s="49"/>
      <c r="F11" s="67"/>
      <c r="G11" s="72"/>
      <c r="H11" s="51"/>
      <c r="I11" s="36"/>
    </row>
    <row r="12" spans="1:9" ht="14.25">
      <c r="A12" s="47"/>
      <c r="B12" s="48"/>
      <c r="C12" s="49"/>
      <c r="D12" s="50"/>
      <c r="E12" s="49"/>
      <c r="F12" s="67"/>
      <c r="G12" s="72"/>
      <c r="H12" s="51"/>
      <c r="I12" s="36"/>
    </row>
    <row r="13" spans="1:9" ht="14.25">
      <c r="A13" s="47"/>
      <c r="B13" s="48"/>
      <c r="C13" s="49"/>
      <c r="D13" s="50"/>
      <c r="E13" s="49"/>
      <c r="F13" s="67"/>
      <c r="G13" s="72"/>
      <c r="H13" s="51"/>
      <c r="I13" s="36"/>
    </row>
    <row r="14" spans="1:9" ht="14.25">
      <c r="A14" s="47"/>
      <c r="B14" s="48"/>
      <c r="C14" s="49"/>
      <c r="D14" s="50"/>
      <c r="E14" s="49"/>
      <c r="F14" s="67"/>
      <c r="G14" s="72"/>
      <c r="H14" s="51"/>
      <c r="I14" s="36"/>
    </row>
    <row r="15" spans="1:9" ht="14.25">
      <c r="A15" s="47"/>
      <c r="B15" s="48"/>
      <c r="C15" s="49"/>
      <c r="D15" s="50"/>
      <c r="E15" s="49"/>
      <c r="F15" s="67"/>
      <c r="G15" s="72"/>
      <c r="H15" s="51"/>
      <c r="I15" s="36"/>
    </row>
    <row r="16" spans="1:9" ht="14.25">
      <c r="A16" s="47"/>
      <c r="B16" s="48"/>
      <c r="C16" s="49"/>
      <c r="D16" s="50"/>
      <c r="E16" s="49"/>
      <c r="F16" s="67"/>
      <c r="G16" s="72"/>
      <c r="H16" s="51"/>
      <c r="I16" s="36"/>
    </row>
    <row r="17" spans="1:9" ht="14.25">
      <c r="A17" s="47"/>
      <c r="B17" s="48"/>
      <c r="C17" s="49"/>
      <c r="D17" s="50"/>
      <c r="E17" s="49"/>
      <c r="F17" s="67"/>
      <c r="G17" s="72"/>
      <c r="H17" s="51"/>
      <c r="I17" s="36"/>
    </row>
    <row r="18" spans="1:9" ht="14.25">
      <c r="A18" s="47"/>
      <c r="B18" s="48"/>
      <c r="C18" s="49"/>
      <c r="D18" s="50"/>
      <c r="E18" s="49"/>
      <c r="F18" s="67"/>
      <c r="G18" s="72"/>
      <c r="H18" s="51"/>
      <c r="I18" s="36"/>
    </row>
    <row r="19" spans="1:9" ht="14.25">
      <c r="A19" s="47"/>
      <c r="B19" s="48"/>
      <c r="C19" s="49"/>
      <c r="D19" s="50"/>
      <c r="E19" s="49"/>
      <c r="F19" s="67"/>
      <c r="G19" s="72"/>
      <c r="H19" s="51"/>
      <c r="I19" s="36"/>
    </row>
    <row r="20" spans="1:9" ht="14.25">
      <c r="A20" s="47"/>
      <c r="B20" s="48"/>
      <c r="C20" s="49"/>
      <c r="D20" s="50"/>
      <c r="E20" s="49"/>
      <c r="F20" s="67"/>
      <c r="G20" s="72"/>
      <c r="H20" s="51"/>
      <c r="I20" s="36"/>
    </row>
    <row r="21" spans="1:9" ht="14.25">
      <c r="A21" s="59"/>
      <c r="B21" s="60"/>
      <c r="C21" s="49"/>
      <c r="D21" s="50"/>
      <c r="E21" s="49"/>
      <c r="F21" s="67"/>
      <c r="G21" s="72"/>
      <c r="H21" s="51"/>
      <c r="I21" s="36"/>
    </row>
    <row r="22" spans="1:9" ht="15" thickBot="1">
      <c r="A22" s="52"/>
      <c r="B22" s="53"/>
      <c r="C22" s="39"/>
      <c r="D22" s="40"/>
      <c r="E22" s="39"/>
      <c r="F22" s="65"/>
      <c r="G22" s="70"/>
      <c r="H22" s="41"/>
      <c r="I22" s="36"/>
    </row>
    <row r="23" spans="1:9" ht="13.5">
      <c r="A23" s="57"/>
      <c r="B23" s="58"/>
      <c r="C23" s="36"/>
      <c r="D23" s="36"/>
      <c r="E23" s="55"/>
      <c r="F23" s="68"/>
      <c r="G23" s="54"/>
      <c r="H23" s="56"/>
      <c r="I23" s="36"/>
    </row>
  </sheetData>
  <printOptions horizontalCentered="1"/>
  <pageMargins left="0.6692913385826772" right="0" top="0.8661417322834646" bottom="0" header="0.35433070866141736" footer="0"/>
  <pageSetup fitToHeight="1" fitToWidth="1" horizontalDpi="300" verticalDpi="300" orientation="portrait" paperSize="9" scale="96" r:id="rId1"/>
  <headerFooter alignWithMargins="0">
    <oddHeader>&amp;CSan Giorgio 20-3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27">
    <pageSetUpPr fitToPage="1"/>
  </sheetPr>
  <dimension ref="A1:I22"/>
  <sheetViews>
    <sheetView workbookViewId="0" topLeftCell="A1">
      <selection activeCell="A7" sqref="A1:IV7"/>
    </sheetView>
  </sheetViews>
  <sheetFormatPr defaultColWidth="9.140625" defaultRowHeight="12.75"/>
  <cols>
    <col min="1" max="1" width="8.140625" style="37" customWidth="1"/>
    <col min="2" max="2" width="5.57421875" style="62" customWidth="1"/>
    <col min="3" max="3" width="8.140625" style="37" customWidth="1"/>
    <col min="4" max="4" width="11.421875" style="37" customWidth="1"/>
    <col min="5" max="5" width="7.8515625" style="63" customWidth="1"/>
    <col min="6" max="6" width="33.00390625" style="69" customWidth="1"/>
    <col min="7" max="7" width="8.57421875" style="62" customWidth="1"/>
    <col min="8" max="8" width="12.00390625" style="64" customWidth="1"/>
    <col min="9" max="9" width="5.7109375" style="37" customWidth="1"/>
    <col min="10" max="16384" width="9.140625" style="37" customWidth="1"/>
  </cols>
  <sheetData>
    <row r="1" spans="1:9" ht="14.25" thickBot="1">
      <c r="A1" s="57"/>
      <c r="B1" s="58"/>
      <c r="C1" s="36"/>
      <c r="D1" s="36"/>
      <c r="E1" s="55"/>
      <c r="F1" s="68"/>
      <c r="G1" s="54"/>
      <c r="H1" s="56"/>
      <c r="I1" s="36"/>
    </row>
    <row r="2" spans="1:9" s="82" customFormat="1" ht="22.5" customHeight="1">
      <c r="A2" s="78" t="s">
        <v>143</v>
      </c>
      <c r="B2" s="79">
        <v>22</v>
      </c>
      <c r="C2" s="80" t="s">
        <v>315</v>
      </c>
      <c r="D2" s="80"/>
      <c r="E2" s="79" t="s">
        <v>138</v>
      </c>
      <c r="F2" s="80" t="s">
        <v>400</v>
      </c>
      <c r="G2" s="79" t="s">
        <v>4</v>
      </c>
      <c r="H2" s="73" t="s">
        <v>80</v>
      </c>
      <c r="I2" s="183"/>
    </row>
    <row r="3" spans="1:9" ht="15" thickBot="1">
      <c r="A3" s="114" t="s">
        <v>6</v>
      </c>
      <c r="B3" s="38"/>
      <c r="C3" s="39" t="s">
        <v>7</v>
      </c>
      <c r="D3" s="40"/>
      <c r="E3" s="39" t="s">
        <v>8</v>
      </c>
      <c r="F3" s="65"/>
      <c r="G3" s="70" t="s">
        <v>148</v>
      </c>
      <c r="H3" s="41" t="s">
        <v>10</v>
      </c>
      <c r="I3" s="190" t="s">
        <v>374</v>
      </c>
    </row>
    <row r="4" spans="1:9" ht="14.25">
      <c r="A4" s="42">
        <v>1</v>
      </c>
      <c r="B4" s="43"/>
      <c r="C4" s="49" t="s">
        <v>17</v>
      </c>
      <c r="D4" s="45"/>
      <c r="E4" s="44" t="s">
        <v>308</v>
      </c>
      <c r="F4" s="66"/>
      <c r="G4" s="71"/>
      <c r="H4" s="46"/>
      <c r="I4" s="51"/>
    </row>
    <row r="5" spans="1:9" ht="14.25">
      <c r="A5" s="47">
        <v>2</v>
      </c>
      <c r="B5" s="48"/>
      <c r="C5" s="49" t="s">
        <v>66</v>
      </c>
      <c r="D5" s="50"/>
      <c r="E5" s="49" t="s">
        <v>305</v>
      </c>
      <c r="F5" s="67"/>
      <c r="G5" s="72"/>
      <c r="H5" s="51"/>
      <c r="I5" s="51"/>
    </row>
    <row r="6" spans="1:9" ht="14.25">
      <c r="A6" s="47">
        <v>3</v>
      </c>
      <c r="B6" s="48"/>
      <c r="C6" s="49" t="s">
        <v>17</v>
      </c>
      <c r="D6" s="50"/>
      <c r="E6" s="49" t="s">
        <v>306</v>
      </c>
      <c r="F6" s="67"/>
      <c r="G6" s="72"/>
      <c r="H6" s="51"/>
      <c r="I6" s="51"/>
    </row>
    <row r="7" spans="1:9" ht="15" thickBot="1">
      <c r="A7" s="52">
        <v>4</v>
      </c>
      <c r="B7" s="53"/>
      <c r="C7" s="39" t="s">
        <v>17</v>
      </c>
      <c r="D7" s="40"/>
      <c r="E7" s="39" t="s">
        <v>307</v>
      </c>
      <c r="F7" s="65"/>
      <c r="G7" s="70"/>
      <c r="H7" s="41"/>
      <c r="I7" s="41"/>
    </row>
    <row r="8" spans="1:9" ht="14.25">
      <c r="A8" s="42"/>
      <c r="B8" s="43"/>
      <c r="C8" s="44"/>
      <c r="D8" s="45"/>
      <c r="E8" s="44"/>
      <c r="F8" s="66"/>
      <c r="G8" s="71"/>
      <c r="H8" s="46"/>
      <c r="I8" s="46"/>
    </row>
    <row r="9" spans="1:9" ht="15" thickBot="1">
      <c r="A9" s="47"/>
      <c r="B9" s="48"/>
      <c r="C9" s="49"/>
      <c r="D9" s="50"/>
      <c r="E9" s="49"/>
      <c r="F9" s="67"/>
      <c r="G9" s="72"/>
      <c r="H9" s="51"/>
      <c r="I9" s="197"/>
    </row>
    <row r="10" spans="1:9" ht="14.25">
      <c r="A10" s="47"/>
      <c r="B10" s="48"/>
      <c r="C10" s="49"/>
      <c r="D10" s="50"/>
      <c r="E10" s="49"/>
      <c r="F10" s="67"/>
      <c r="G10" s="72"/>
      <c r="H10" s="51"/>
      <c r="I10" s="36"/>
    </row>
    <row r="11" spans="1:9" ht="14.25">
      <c r="A11" s="47"/>
      <c r="B11" s="48"/>
      <c r="C11" s="49"/>
      <c r="D11" s="50"/>
      <c r="E11" s="49"/>
      <c r="F11" s="67"/>
      <c r="G11" s="72"/>
      <c r="H11" s="51"/>
      <c r="I11" s="36"/>
    </row>
    <row r="12" spans="1:9" ht="14.25">
      <c r="A12" s="47"/>
      <c r="B12" s="48"/>
      <c r="C12" s="49"/>
      <c r="D12" s="50"/>
      <c r="E12" s="49"/>
      <c r="F12" s="67"/>
      <c r="G12" s="72"/>
      <c r="H12" s="51"/>
      <c r="I12" s="36"/>
    </row>
    <row r="13" spans="1:9" ht="14.25">
      <c r="A13" s="47"/>
      <c r="B13" s="48"/>
      <c r="C13" s="49"/>
      <c r="D13" s="50"/>
      <c r="E13" s="49"/>
      <c r="F13" s="67"/>
      <c r="G13" s="72"/>
      <c r="H13" s="51"/>
      <c r="I13" s="36"/>
    </row>
    <row r="14" spans="1:9" ht="14.25">
      <c r="A14" s="47"/>
      <c r="B14" s="48"/>
      <c r="C14" s="49"/>
      <c r="D14" s="50"/>
      <c r="E14" s="49"/>
      <c r="F14" s="67"/>
      <c r="G14" s="72"/>
      <c r="H14" s="51"/>
      <c r="I14" s="36"/>
    </row>
    <row r="15" spans="1:9" ht="14.25">
      <c r="A15" s="47"/>
      <c r="B15" s="48"/>
      <c r="C15" s="49"/>
      <c r="D15" s="50"/>
      <c r="E15" s="49"/>
      <c r="F15" s="67"/>
      <c r="G15" s="72"/>
      <c r="H15" s="51"/>
      <c r="I15" s="36"/>
    </row>
    <row r="16" spans="1:9" ht="14.25">
      <c r="A16" s="47"/>
      <c r="B16" s="48"/>
      <c r="C16" s="49"/>
      <c r="D16" s="50"/>
      <c r="E16" s="49"/>
      <c r="F16" s="67"/>
      <c r="G16" s="72"/>
      <c r="H16" s="51"/>
      <c r="I16" s="36"/>
    </row>
    <row r="17" spans="1:9" ht="14.25">
      <c r="A17" s="47"/>
      <c r="B17" s="48"/>
      <c r="C17" s="49"/>
      <c r="D17" s="50"/>
      <c r="E17" s="49"/>
      <c r="F17" s="67"/>
      <c r="G17" s="72"/>
      <c r="H17" s="51"/>
      <c r="I17" s="36"/>
    </row>
    <row r="18" spans="1:9" ht="14.25">
      <c r="A18" s="47"/>
      <c r="B18" s="48"/>
      <c r="C18" s="49"/>
      <c r="D18" s="50"/>
      <c r="E18" s="49"/>
      <c r="F18" s="67"/>
      <c r="G18" s="72"/>
      <c r="H18" s="51"/>
      <c r="I18" s="36"/>
    </row>
    <row r="19" spans="1:9" ht="14.25">
      <c r="A19" s="47"/>
      <c r="B19" s="48"/>
      <c r="C19" s="49"/>
      <c r="D19" s="50"/>
      <c r="E19" s="49"/>
      <c r="F19" s="67"/>
      <c r="G19" s="72"/>
      <c r="H19" s="51"/>
      <c r="I19" s="36"/>
    </row>
    <row r="20" spans="1:9" ht="14.25">
      <c r="A20" s="59"/>
      <c r="B20" s="60"/>
      <c r="C20" s="49"/>
      <c r="D20" s="50"/>
      <c r="E20" s="49"/>
      <c r="F20" s="67"/>
      <c r="G20" s="72"/>
      <c r="H20" s="51"/>
      <c r="I20" s="36"/>
    </row>
    <row r="21" spans="1:9" ht="15" thickBot="1">
      <c r="A21" s="52"/>
      <c r="B21" s="53"/>
      <c r="C21" s="39"/>
      <c r="D21" s="40"/>
      <c r="E21" s="39"/>
      <c r="F21" s="65"/>
      <c r="G21" s="70"/>
      <c r="H21" s="41"/>
      <c r="I21" s="36"/>
    </row>
    <row r="22" spans="1:9" ht="13.5">
      <c r="A22" s="57"/>
      <c r="B22" s="58"/>
      <c r="C22" s="36"/>
      <c r="D22" s="36"/>
      <c r="E22" s="55"/>
      <c r="F22" s="68"/>
      <c r="G22" s="54"/>
      <c r="H22" s="56"/>
      <c r="I22" s="36"/>
    </row>
  </sheetData>
  <printOptions horizontalCentered="1"/>
  <pageMargins left="0.6692913385826772" right="0" top="0.8661417322834646" bottom="0" header="0.35433070866141736" footer="0"/>
  <pageSetup fitToHeight="1" fitToWidth="1" horizontalDpi="300" verticalDpi="300" orientation="portrait" paperSize="9" scale="96" r:id="rId1"/>
  <headerFooter alignWithMargins="0">
    <oddHeader>&amp;CSan Giorgio 20-3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Foglio28">
    <pageSetUpPr fitToPage="1"/>
  </sheetPr>
  <dimension ref="A1:I21"/>
  <sheetViews>
    <sheetView workbookViewId="0" topLeftCell="A1">
      <selection activeCell="A23" sqref="A23"/>
    </sheetView>
  </sheetViews>
  <sheetFormatPr defaultColWidth="9.140625" defaultRowHeight="12.75"/>
  <cols>
    <col min="1" max="1" width="8.140625" style="37" customWidth="1"/>
    <col min="2" max="2" width="5.57421875" style="62" customWidth="1"/>
    <col min="3" max="3" width="8.140625" style="37" customWidth="1"/>
    <col min="4" max="4" width="11.421875" style="37" customWidth="1"/>
    <col min="5" max="5" width="7.8515625" style="63" customWidth="1"/>
    <col min="6" max="6" width="33.00390625" style="69" customWidth="1"/>
    <col min="7" max="7" width="8.57421875" style="62" customWidth="1"/>
    <col min="8" max="8" width="12.00390625" style="64" customWidth="1"/>
    <col min="9" max="9" width="5.7109375" style="37" customWidth="1"/>
    <col min="10" max="16384" width="9.140625" style="37" customWidth="1"/>
  </cols>
  <sheetData>
    <row r="1" spans="1:9" ht="14.25" thickBot="1">
      <c r="A1" s="57"/>
      <c r="B1" s="58"/>
      <c r="C1" s="36"/>
      <c r="D1" s="36"/>
      <c r="E1" s="55"/>
      <c r="F1" s="68"/>
      <c r="G1" s="54"/>
      <c r="H1" s="56"/>
      <c r="I1" s="36"/>
    </row>
    <row r="2" spans="1:9" s="82" customFormat="1" ht="22.5" customHeight="1">
      <c r="A2" s="78" t="s">
        <v>143</v>
      </c>
      <c r="B2" s="79">
        <v>29</v>
      </c>
      <c r="C2" s="80" t="s">
        <v>316</v>
      </c>
      <c r="D2" s="80"/>
      <c r="E2" s="79" t="s">
        <v>134</v>
      </c>
      <c r="F2" s="80" t="s">
        <v>312</v>
      </c>
      <c r="G2" s="79" t="s">
        <v>4</v>
      </c>
      <c r="H2" s="73" t="s">
        <v>80</v>
      </c>
      <c r="I2" s="183"/>
    </row>
    <row r="3" spans="1:9" ht="15" thickBot="1">
      <c r="A3" s="114" t="s">
        <v>6</v>
      </c>
      <c r="B3" s="38"/>
      <c r="C3" s="39" t="s">
        <v>7</v>
      </c>
      <c r="D3" s="40"/>
      <c r="E3" s="39" t="s">
        <v>8</v>
      </c>
      <c r="F3" s="65"/>
      <c r="G3" s="70" t="s">
        <v>148</v>
      </c>
      <c r="H3" s="41" t="s">
        <v>10</v>
      </c>
      <c r="I3" s="190" t="s">
        <v>374</v>
      </c>
    </row>
    <row r="4" spans="1:9" ht="14.25">
      <c r="A4" s="42">
        <v>1</v>
      </c>
      <c r="B4" s="43"/>
      <c r="C4" s="44" t="s">
        <v>17</v>
      </c>
      <c r="D4" s="45"/>
      <c r="E4" s="44" t="s">
        <v>300</v>
      </c>
      <c r="F4" s="66"/>
      <c r="G4" s="71"/>
      <c r="H4" s="46"/>
      <c r="I4" s="51"/>
    </row>
    <row r="5" spans="1:9" ht="14.25">
      <c r="A5" s="47">
        <v>2</v>
      </c>
      <c r="B5" s="48"/>
      <c r="C5" s="49" t="s">
        <v>29</v>
      </c>
      <c r="D5" s="50"/>
      <c r="E5" s="49" t="s">
        <v>372</v>
      </c>
      <c r="F5" s="67"/>
      <c r="G5" s="72"/>
      <c r="H5" s="51"/>
      <c r="I5" s="51"/>
    </row>
    <row r="6" spans="1:9" ht="14.25">
      <c r="A6" s="47">
        <v>3</v>
      </c>
      <c r="B6" s="48"/>
      <c r="C6" s="49" t="s">
        <v>17</v>
      </c>
      <c r="D6" s="50"/>
      <c r="E6" s="49" t="s">
        <v>301</v>
      </c>
      <c r="F6" s="67"/>
      <c r="G6" s="72"/>
      <c r="H6" s="51"/>
      <c r="I6" s="51"/>
    </row>
    <row r="7" spans="1:9" ht="14.25">
      <c r="A7" s="47">
        <v>4</v>
      </c>
      <c r="B7" s="48"/>
      <c r="C7" s="49" t="s">
        <v>13</v>
      </c>
      <c r="D7" s="50"/>
      <c r="E7" s="49" t="s">
        <v>226</v>
      </c>
      <c r="F7" s="67"/>
      <c r="G7" s="72"/>
      <c r="H7" s="51"/>
      <c r="I7" s="51"/>
    </row>
    <row r="8" spans="1:9" ht="14.25">
      <c r="A8" s="47">
        <v>5</v>
      </c>
      <c r="B8" s="48"/>
      <c r="C8" s="49" t="s">
        <v>266</v>
      </c>
      <c r="D8" s="50"/>
      <c r="E8" s="49" t="s">
        <v>303</v>
      </c>
      <c r="F8" s="67"/>
      <c r="G8" s="72"/>
      <c r="H8" s="51"/>
      <c r="I8" s="51"/>
    </row>
    <row r="9" spans="1:9" ht="15" thickBot="1">
      <c r="A9" s="52">
        <v>6</v>
      </c>
      <c r="B9" s="53"/>
      <c r="C9" s="39" t="s">
        <v>17</v>
      </c>
      <c r="D9" s="40"/>
      <c r="E9" s="39" t="s">
        <v>302</v>
      </c>
      <c r="F9" s="65"/>
      <c r="G9" s="70"/>
      <c r="H9" s="41"/>
      <c r="I9" s="41"/>
    </row>
    <row r="10" spans="1:9" ht="14.25">
      <c r="A10" s="42"/>
      <c r="B10" s="43"/>
      <c r="C10" s="44"/>
      <c r="D10" s="45"/>
      <c r="E10" s="44"/>
      <c r="F10" s="66"/>
      <c r="G10" s="71"/>
      <c r="H10" s="46"/>
      <c r="I10" s="46"/>
    </row>
    <row r="11" spans="1:9" ht="14.25">
      <c r="A11" s="47"/>
      <c r="B11" s="48"/>
      <c r="C11" s="49"/>
      <c r="D11" s="50"/>
      <c r="E11" s="49"/>
      <c r="F11" s="67"/>
      <c r="G11" s="72"/>
      <c r="H11" s="51"/>
      <c r="I11" s="36"/>
    </row>
    <row r="12" spans="1:9" ht="14.25">
      <c r="A12" s="47"/>
      <c r="B12" s="48"/>
      <c r="C12" s="49"/>
      <c r="D12" s="50"/>
      <c r="E12" s="49"/>
      <c r="F12" s="67"/>
      <c r="G12" s="72"/>
      <c r="H12" s="51"/>
      <c r="I12" s="36"/>
    </row>
    <row r="13" spans="1:9" ht="14.25">
      <c r="A13" s="47"/>
      <c r="B13" s="48"/>
      <c r="C13" s="49"/>
      <c r="D13" s="50"/>
      <c r="E13" s="49"/>
      <c r="F13" s="67"/>
      <c r="G13" s="72"/>
      <c r="H13" s="51"/>
      <c r="I13" s="36"/>
    </row>
    <row r="14" spans="1:9" ht="14.25">
      <c r="A14" s="47"/>
      <c r="B14" s="48"/>
      <c r="C14" s="49"/>
      <c r="D14" s="50"/>
      <c r="E14" s="49"/>
      <c r="F14" s="67"/>
      <c r="G14" s="72"/>
      <c r="H14" s="51"/>
      <c r="I14" s="36"/>
    </row>
    <row r="15" spans="1:9" ht="14.25">
      <c r="A15" s="47"/>
      <c r="B15" s="48"/>
      <c r="C15" s="49"/>
      <c r="D15" s="50"/>
      <c r="E15" s="49"/>
      <c r="F15" s="67"/>
      <c r="G15" s="72"/>
      <c r="H15" s="51"/>
      <c r="I15" s="36"/>
    </row>
    <row r="16" spans="1:9" ht="14.25">
      <c r="A16" s="47"/>
      <c r="B16" s="48"/>
      <c r="C16" s="49"/>
      <c r="D16" s="50"/>
      <c r="E16" s="49"/>
      <c r="F16" s="67"/>
      <c r="G16" s="72"/>
      <c r="H16" s="51"/>
      <c r="I16" s="36"/>
    </row>
    <row r="17" spans="1:9" ht="14.25">
      <c r="A17" s="47"/>
      <c r="B17" s="48"/>
      <c r="C17" s="49"/>
      <c r="D17" s="50"/>
      <c r="E17" s="49"/>
      <c r="F17" s="67"/>
      <c r="G17" s="72"/>
      <c r="H17" s="51"/>
      <c r="I17" s="36"/>
    </row>
    <row r="18" spans="1:9" ht="14.25">
      <c r="A18" s="47"/>
      <c r="B18" s="48"/>
      <c r="C18" s="49"/>
      <c r="D18" s="50"/>
      <c r="E18" s="49"/>
      <c r="F18" s="67"/>
      <c r="G18" s="72"/>
      <c r="H18" s="51"/>
      <c r="I18" s="36"/>
    </row>
    <row r="19" spans="1:9" ht="14.25">
      <c r="A19" s="59"/>
      <c r="B19" s="60"/>
      <c r="C19" s="49"/>
      <c r="D19" s="50"/>
      <c r="E19" s="49"/>
      <c r="F19" s="67"/>
      <c r="G19" s="72"/>
      <c r="H19" s="51"/>
      <c r="I19" s="36"/>
    </row>
    <row r="20" spans="1:9" ht="15" thickBot="1">
      <c r="A20" s="52"/>
      <c r="B20" s="53"/>
      <c r="C20" s="39"/>
      <c r="D20" s="40"/>
      <c r="E20" s="39"/>
      <c r="F20" s="65"/>
      <c r="G20" s="70"/>
      <c r="H20" s="41"/>
      <c r="I20" s="36"/>
    </row>
    <row r="21" spans="1:9" ht="13.5">
      <c r="A21" s="57"/>
      <c r="B21" s="58"/>
      <c r="C21" s="36"/>
      <c r="D21" s="36"/>
      <c r="E21" s="55"/>
      <c r="F21" s="68"/>
      <c r="G21" s="54"/>
      <c r="H21" s="56"/>
      <c r="I21" s="36"/>
    </row>
  </sheetData>
  <printOptions horizontalCentered="1"/>
  <pageMargins left="0.6692913385826772" right="0" top="0.8661417322834646" bottom="0" header="0.35433070866141736" footer="0"/>
  <pageSetup fitToHeight="1" fitToWidth="1" horizontalDpi="300" verticalDpi="300" orientation="portrait" paperSize="9" scale="96" r:id="rId1"/>
  <headerFooter alignWithMargins="0">
    <oddHeader>&amp;CSan Giorgio 20-3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Foglio29">
    <pageSetUpPr fitToPage="1"/>
  </sheetPr>
  <dimension ref="A1:I24"/>
  <sheetViews>
    <sheetView workbookViewId="0" topLeftCell="A1">
      <selection activeCell="A6" sqref="A1:IV6"/>
    </sheetView>
  </sheetViews>
  <sheetFormatPr defaultColWidth="9.140625" defaultRowHeight="12.75"/>
  <cols>
    <col min="1" max="1" width="8.140625" style="37" customWidth="1"/>
    <col min="2" max="2" width="5.57421875" style="62" customWidth="1"/>
    <col min="3" max="3" width="8.140625" style="37" customWidth="1"/>
    <col min="4" max="4" width="11.421875" style="37" customWidth="1"/>
    <col min="5" max="5" width="7.8515625" style="63" customWidth="1"/>
    <col min="6" max="6" width="33.00390625" style="69" customWidth="1"/>
    <col min="7" max="7" width="8.57421875" style="62" customWidth="1"/>
    <col min="8" max="8" width="12.00390625" style="64" customWidth="1"/>
    <col min="9" max="9" width="5.7109375" style="37" customWidth="1"/>
    <col min="10" max="16384" width="9.140625" style="37" customWidth="1"/>
  </cols>
  <sheetData>
    <row r="1" spans="1:9" ht="14.25" thickBot="1">
      <c r="A1" s="198" t="s">
        <v>127</v>
      </c>
      <c r="B1" s="199"/>
      <c r="C1" s="200"/>
      <c r="D1" s="200"/>
      <c r="E1" s="201"/>
      <c r="F1" s="202"/>
      <c r="G1" s="203"/>
      <c r="H1" s="204"/>
      <c r="I1" s="200"/>
    </row>
    <row r="2" spans="1:9" s="90" customFormat="1" ht="22.5" customHeight="1">
      <c r="A2" s="179" t="s">
        <v>143</v>
      </c>
      <c r="B2" s="180">
        <v>19</v>
      </c>
      <c r="C2" s="181" t="s">
        <v>317</v>
      </c>
      <c r="D2" s="181"/>
      <c r="E2" s="180" t="s">
        <v>134</v>
      </c>
      <c r="F2" s="181" t="s">
        <v>312</v>
      </c>
      <c r="G2" s="180" t="s">
        <v>133</v>
      </c>
      <c r="H2" s="182" t="s">
        <v>80</v>
      </c>
      <c r="I2" s="183"/>
    </row>
    <row r="3" spans="1:9" s="98" customFormat="1" ht="14.25" thickBot="1">
      <c r="A3" s="184" t="s">
        <v>6</v>
      </c>
      <c r="B3" s="185"/>
      <c r="C3" s="186" t="s">
        <v>7</v>
      </c>
      <c r="D3" s="187"/>
      <c r="E3" s="186" t="s">
        <v>8</v>
      </c>
      <c r="F3" s="187"/>
      <c r="G3" s="188" t="s">
        <v>148</v>
      </c>
      <c r="H3" s="189" t="s">
        <v>10</v>
      </c>
      <c r="I3" s="190" t="s">
        <v>374</v>
      </c>
    </row>
    <row r="4" spans="1:9" ht="14.25">
      <c r="A4" s="205">
        <v>1</v>
      </c>
      <c r="B4" s="206"/>
      <c r="C4" s="207" t="s">
        <v>17</v>
      </c>
      <c r="D4" s="208"/>
      <c r="E4" s="207" t="s">
        <v>304</v>
      </c>
      <c r="F4" s="209"/>
      <c r="G4" s="210"/>
      <c r="H4" s="211"/>
      <c r="I4" s="212"/>
    </row>
    <row r="5" spans="1:9" ht="14.25">
      <c r="A5" s="213">
        <v>2</v>
      </c>
      <c r="B5" s="214"/>
      <c r="C5" s="215" t="s">
        <v>149</v>
      </c>
      <c r="D5" s="216"/>
      <c r="E5" s="215" t="s">
        <v>157</v>
      </c>
      <c r="F5" s="217"/>
      <c r="G5" s="218"/>
      <c r="H5" s="212"/>
      <c r="I5" s="212"/>
    </row>
    <row r="6" spans="1:9" ht="15" thickBot="1">
      <c r="A6" s="219">
        <v>3</v>
      </c>
      <c r="B6" s="220"/>
      <c r="C6" s="221" t="s">
        <v>266</v>
      </c>
      <c r="D6" s="222"/>
      <c r="E6" s="221" t="s">
        <v>272</v>
      </c>
      <c r="F6" s="187"/>
      <c r="G6" s="188"/>
      <c r="H6" s="223"/>
      <c r="I6" s="223"/>
    </row>
    <row r="7" spans="1:9" ht="14.25">
      <c r="A7" s="42"/>
      <c r="B7" s="43"/>
      <c r="C7" s="44" t="s">
        <v>127</v>
      </c>
      <c r="D7" s="45"/>
      <c r="E7" s="44" t="s">
        <v>127</v>
      </c>
      <c r="F7" s="66"/>
      <c r="G7" s="71"/>
      <c r="H7" s="46"/>
      <c r="I7" s="46"/>
    </row>
    <row r="8" spans="1:9" ht="14.25">
      <c r="A8" s="47"/>
      <c r="B8" s="48"/>
      <c r="C8" s="49"/>
      <c r="D8" s="50"/>
      <c r="E8" s="49"/>
      <c r="F8" s="67"/>
      <c r="G8" s="72"/>
      <c r="H8" s="51"/>
      <c r="I8" s="51"/>
    </row>
    <row r="9" spans="1:9" ht="15" thickBot="1">
      <c r="A9" s="47"/>
      <c r="B9" s="48"/>
      <c r="C9" s="49"/>
      <c r="D9" s="50"/>
      <c r="E9" s="49"/>
      <c r="F9" s="67"/>
      <c r="G9" s="72"/>
      <c r="H9" s="51"/>
      <c r="I9" s="41"/>
    </row>
    <row r="10" spans="1:9" ht="14.25">
      <c r="A10" s="47"/>
      <c r="B10" s="48"/>
      <c r="C10" s="49"/>
      <c r="D10" s="50"/>
      <c r="E10" s="49"/>
      <c r="F10" s="67"/>
      <c r="G10" s="72"/>
      <c r="H10" s="51"/>
      <c r="I10" s="46"/>
    </row>
    <row r="11" spans="1:9" ht="14.25">
      <c r="A11" s="47"/>
      <c r="B11" s="48"/>
      <c r="C11" s="49"/>
      <c r="D11" s="50"/>
      <c r="E11" s="49"/>
      <c r="F11" s="67"/>
      <c r="G11" s="72"/>
      <c r="H11" s="51"/>
      <c r="I11" s="36"/>
    </row>
    <row r="12" spans="1:9" ht="14.25">
      <c r="A12" s="47"/>
      <c r="B12" s="48"/>
      <c r="C12" s="49"/>
      <c r="D12" s="50"/>
      <c r="E12" s="49"/>
      <c r="F12" s="67"/>
      <c r="G12" s="72"/>
      <c r="H12" s="51"/>
      <c r="I12" s="36"/>
    </row>
    <row r="13" spans="1:9" ht="14.25">
      <c r="A13" s="47"/>
      <c r="B13" s="48"/>
      <c r="C13" s="49"/>
      <c r="D13" s="50"/>
      <c r="E13" s="49"/>
      <c r="F13" s="67"/>
      <c r="G13" s="72"/>
      <c r="H13" s="51"/>
      <c r="I13" s="36"/>
    </row>
    <row r="14" spans="1:9" ht="14.25">
      <c r="A14" s="47"/>
      <c r="B14" s="48"/>
      <c r="C14" s="49"/>
      <c r="D14" s="50"/>
      <c r="E14" s="49"/>
      <c r="F14" s="67"/>
      <c r="G14" s="72"/>
      <c r="H14" s="51"/>
      <c r="I14" s="36"/>
    </row>
    <row r="15" spans="1:9" ht="14.25">
      <c r="A15" s="47"/>
      <c r="B15" s="48"/>
      <c r="C15" s="49"/>
      <c r="D15" s="50"/>
      <c r="E15" s="49"/>
      <c r="F15" s="67"/>
      <c r="G15" s="72"/>
      <c r="H15" s="51"/>
      <c r="I15" s="36"/>
    </row>
    <row r="16" spans="1:9" ht="14.25">
      <c r="A16" s="47"/>
      <c r="B16" s="48"/>
      <c r="C16" s="49"/>
      <c r="D16" s="50"/>
      <c r="E16" s="49"/>
      <c r="F16" s="67"/>
      <c r="G16" s="72"/>
      <c r="H16" s="51"/>
      <c r="I16" s="36"/>
    </row>
    <row r="17" spans="1:9" ht="14.25">
      <c r="A17" s="47"/>
      <c r="B17" s="48"/>
      <c r="C17" s="49"/>
      <c r="D17" s="50"/>
      <c r="E17" s="49"/>
      <c r="F17" s="67"/>
      <c r="G17" s="72"/>
      <c r="H17" s="51"/>
      <c r="I17" s="36"/>
    </row>
    <row r="18" spans="1:9" ht="14.25">
      <c r="A18" s="47"/>
      <c r="B18" s="48"/>
      <c r="C18" s="49"/>
      <c r="D18" s="50"/>
      <c r="E18" s="49"/>
      <c r="F18" s="67"/>
      <c r="G18" s="72"/>
      <c r="H18" s="51"/>
      <c r="I18" s="36"/>
    </row>
    <row r="19" spans="1:9" ht="14.25">
      <c r="A19" s="47"/>
      <c r="B19" s="48"/>
      <c r="C19" s="49"/>
      <c r="D19" s="50"/>
      <c r="E19" s="49"/>
      <c r="F19" s="67"/>
      <c r="G19" s="72"/>
      <c r="H19" s="51"/>
      <c r="I19" s="36"/>
    </row>
    <row r="20" spans="1:9" ht="14.25">
      <c r="A20" s="47"/>
      <c r="B20" s="48"/>
      <c r="C20" s="49"/>
      <c r="D20" s="50"/>
      <c r="E20" s="49"/>
      <c r="F20" s="67"/>
      <c r="G20" s="72"/>
      <c r="H20" s="51"/>
      <c r="I20" s="36"/>
    </row>
    <row r="21" spans="1:9" ht="14.25">
      <c r="A21" s="47"/>
      <c r="B21" s="48"/>
      <c r="C21" s="49"/>
      <c r="D21" s="50"/>
      <c r="E21" s="49"/>
      <c r="F21" s="67"/>
      <c r="G21" s="72"/>
      <c r="H21" s="51"/>
      <c r="I21" s="36"/>
    </row>
    <row r="22" spans="1:9" ht="14.25">
      <c r="A22" s="59"/>
      <c r="B22" s="60"/>
      <c r="C22" s="49"/>
      <c r="D22" s="50"/>
      <c r="E22" s="49"/>
      <c r="F22" s="67"/>
      <c r="G22" s="72"/>
      <c r="H22" s="51"/>
      <c r="I22" s="36"/>
    </row>
    <row r="23" spans="1:9" ht="15" thickBot="1">
      <c r="A23" s="52"/>
      <c r="B23" s="53"/>
      <c r="C23" s="39"/>
      <c r="D23" s="40"/>
      <c r="E23" s="39"/>
      <c r="F23" s="65"/>
      <c r="G23" s="70"/>
      <c r="H23" s="41"/>
      <c r="I23" s="36"/>
    </row>
    <row r="24" spans="1:9" ht="13.5">
      <c r="A24" s="57"/>
      <c r="B24" s="58"/>
      <c r="C24" s="36"/>
      <c r="D24" s="36"/>
      <c r="E24" s="55"/>
      <c r="F24" s="68"/>
      <c r="G24" s="54"/>
      <c r="H24" s="56"/>
      <c r="I24" s="36"/>
    </row>
  </sheetData>
  <printOptions horizontalCentered="1"/>
  <pageMargins left="0.6692913385826772" right="0" top="0.8661417322834646" bottom="0" header="0.35433070866141736" footer="0"/>
  <pageSetup fitToHeight="1" fitToWidth="1" horizontalDpi="300" verticalDpi="300" orientation="portrait" paperSize="9" scale="96" r:id="rId1"/>
  <headerFooter alignWithMargins="0">
    <oddHeader>&amp;CSan Giorgio 20-3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I57"/>
  <sheetViews>
    <sheetView workbookViewId="0" topLeftCell="A1">
      <selection activeCell="F17" sqref="F17"/>
    </sheetView>
  </sheetViews>
  <sheetFormatPr defaultColWidth="9.140625" defaultRowHeight="12.75"/>
  <cols>
    <col min="1" max="1" width="8.140625" style="37" customWidth="1"/>
    <col min="2" max="2" width="5.57421875" style="62" customWidth="1"/>
    <col min="3" max="3" width="8.140625" style="37" customWidth="1"/>
    <col min="4" max="4" width="11.421875" style="37" customWidth="1"/>
    <col min="5" max="5" width="7.8515625" style="63" customWidth="1"/>
    <col min="6" max="6" width="33.00390625" style="69" customWidth="1"/>
    <col min="7" max="7" width="8.57421875" style="62" customWidth="1"/>
    <col min="8" max="8" width="12.00390625" style="64" customWidth="1"/>
    <col min="9" max="9" width="5.7109375" style="37" customWidth="1"/>
    <col min="10" max="16384" width="9.140625" style="37" customWidth="1"/>
  </cols>
  <sheetData>
    <row r="1" spans="1:9" ht="14.25" thickBot="1">
      <c r="A1" s="57"/>
      <c r="B1" s="58"/>
      <c r="C1" s="36"/>
      <c r="D1" s="36"/>
      <c r="E1" s="55"/>
      <c r="F1" s="68"/>
      <c r="G1" s="54"/>
      <c r="H1" s="56"/>
      <c r="I1" s="36"/>
    </row>
    <row r="2" spans="1:9" s="82" customFormat="1" ht="22.5" customHeight="1">
      <c r="A2" s="78" t="s">
        <v>143</v>
      </c>
      <c r="B2" s="79">
        <v>4</v>
      </c>
      <c r="C2" s="80" t="s">
        <v>362</v>
      </c>
      <c r="D2" s="80"/>
      <c r="E2" s="79" t="s">
        <v>134</v>
      </c>
      <c r="F2" s="80" t="s">
        <v>357</v>
      </c>
      <c r="G2" s="79" t="s">
        <v>4</v>
      </c>
      <c r="H2" s="73" t="s">
        <v>37</v>
      </c>
      <c r="I2" s="166"/>
    </row>
    <row r="3" spans="1:9" s="69" customFormat="1" ht="14.25" thickBot="1">
      <c r="A3" s="74" t="s">
        <v>6</v>
      </c>
      <c r="B3" s="38"/>
      <c r="C3" s="75" t="s">
        <v>7</v>
      </c>
      <c r="D3" s="65"/>
      <c r="E3" s="75" t="s">
        <v>8</v>
      </c>
      <c r="F3" s="65"/>
      <c r="G3" s="70" t="s">
        <v>148</v>
      </c>
      <c r="H3" s="76" t="s">
        <v>10</v>
      </c>
      <c r="I3" s="167" t="s">
        <v>374</v>
      </c>
    </row>
    <row r="4" spans="1:9" ht="14.25">
      <c r="A4" s="42">
        <v>1</v>
      </c>
      <c r="B4" s="43"/>
      <c r="C4" s="44" t="s">
        <v>181</v>
      </c>
      <c r="D4" s="45"/>
      <c r="E4" s="44" t="s">
        <v>182</v>
      </c>
      <c r="F4" s="66"/>
      <c r="G4" s="71"/>
      <c r="H4" s="46"/>
      <c r="I4" s="46"/>
    </row>
    <row r="5" spans="1:9" ht="14.25">
      <c r="A5" s="47">
        <v>2</v>
      </c>
      <c r="B5" s="48"/>
      <c r="C5" s="49" t="s">
        <v>66</v>
      </c>
      <c r="D5" s="50"/>
      <c r="E5" s="49" t="s">
        <v>194</v>
      </c>
      <c r="F5" s="67"/>
      <c r="G5" s="72"/>
      <c r="H5" s="51"/>
      <c r="I5" s="51"/>
    </row>
    <row r="6" spans="1:9" ht="14.25">
      <c r="A6" s="47">
        <v>3</v>
      </c>
      <c r="B6" s="48"/>
      <c r="C6" s="49" t="s">
        <v>163</v>
      </c>
      <c r="D6" s="50"/>
      <c r="E6" s="49" t="s">
        <v>211</v>
      </c>
      <c r="F6" s="67"/>
      <c r="G6" s="72"/>
      <c r="H6" s="51"/>
      <c r="I6" s="51"/>
    </row>
    <row r="7" spans="1:9" ht="15" thickBot="1">
      <c r="A7" s="52">
        <v>4</v>
      </c>
      <c r="B7" s="53"/>
      <c r="C7" s="39" t="s">
        <v>237</v>
      </c>
      <c r="D7" s="40"/>
      <c r="E7" s="39" t="s">
        <v>363</v>
      </c>
      <c r="F7" s="65"/>
      <c r="G7" s="70"/>
      <c r="H7" s="41"/>
      <c r="I7" s="41"/>
    </row>
    <row r="8" spans="1:9" ht="14.25">
      <c r="A8" s="42"/>
      <c r="B8" s="43"/>
      <c r="C8" s="44"/>
      <c r="D8" s="45"/>
      <c r="E8" s="44"/>
      <c r="F8" s="66"/>
      <c r="G8" s="71"/>
      <c r="H8" s="46"/>
      <c r="I8" s="46"/>
    </row>
    <row r="9" spans="1:9" ht="14.25">
      <c r="A9" s="47"/>
      <c r="B9" s="48"/>
      <c r="C9" s="49"/>
      <c r="D9" s="50"/>
      <c r="E9" s="49"/>
      <c r="F9" s="67"/>
      <c r="G9" s="72"/>
      <c r="H9" s="51"/>
      <c r="I9" s="51"/>
    </row>
    <row r="10" spans="1:9" ht="14.25">
      <c r="A10" s="47"/>
      <c r="B10" s="48"/>
      <c r="C10" s="49"/>
      <c r="D10" s="50"/>
      <c r="E10" s="49"/>
      <c r="F10" s="67"/>
      <c r="G10" s="72"/>
      <c r="H10" s="51"/>
      <c r="I10" s="51"/>
    </row>
    <row r="11" spans="1:9" ht="14.25">
      <c r="A11" s="47"/>
      <c r="B11" s="48"/>
      <c r="C11" s="49"/>
      <c r="D11" s="50"/>
      <c r="E11" s="49"/>
      <c r="F11" s="67"/>
      <c r="G11" s="72"/>
      <c r="H11" s="51"/>
      <c r="I11" s="51"/>
    </row>
    <row r="12" spans="1:9" ht="14.25">
      <c r="A12" s="47"/>
      <c r="B12" s="48"/>
      <c r="C12" s="49"/>
      <c r="D12" s="50"/>
      <c r="E12" s="49"/>
      <c r="F12" s="67"/>
      <c r="G12" s="72"/>
      <c r="H12" s="51"/>
      <c r="I12" s="51"/>
    </row>
    <row r="13" spans="1:9" ht="14.25">
      <c r="A13" s="47"/>
      <c r="B13" s="48"/>
      <c r="C13" s="49"/>
      <c r="D13" s="50"/>
      <c r="E13" s="49"/>
      <c r="F13" s="67"/>
      <c r="G13" s="72"/>
      <c r="H13" s="51"/>
      <c r="I13" s="51"/>
    </row>
    <row r="14" spans="1:9" ht="14.25">
      <c r="A14" s="47"/>
      <c r="B14" s="48"/>
      <c r="C14" s="49"/>
      <c r="D14" s="50"/>
      <c r="E14" s="49"/>
      <c r="F14" s="67"/>
      <c r="G14" s="72"/>
      <c r="H14" s="51"/>
      <c r="I14" s="51"/>
    </row>
    <row r="15" spans="1:9" ht="14.25">
      <c r="A15" s="47"/>
      <c r="B15" s="48"/>
      <c r="C15" s="49"/>
      <c r="D15" s="50"/>
      <c r="E15" s="49"/>
      <c r="F15" s="67"/>
      <c r="G15" s="72"/>
      <c r="H15" s="51"/>
      <c r="I15" s="51"/>
    </row>
    <row r="16" spans="1:9" ht="14.25">
      <c r="A16" s="47"/>
      <c r="B16" s="48"/>
      <c r="C16" s="49"/>
      <c r="D16" s="50"/>
      <c r="E16" s="49"/>
      <c r="F16" s="67"/>
      <c r="G16" s="72"/>
      <c r="H16" s="51"/>
      <c r="I16" s="51"/>
    </row>
    <row r="17" spans="1:9" ht="14.25">
      <c r="A17" s="47"/>
      <c r="B17" s="48"/>
      <c r="C17" s="49"/>
      <c r="D17" s="50"/>
      <c r="E17" s="49"/>
      <c r="F17" s="67"/>
      <c r="G17" s="72"/>
      <c r="H17" s="51"/>
      <c r="I17" s="51"/>
    </row>
    <row r="18" spans="1:9" ht="14.25">
      <c r="A18" s="47"/>
      <c r="B18" s="48"/>
      <c r="C18" s="49"/>
      <c r="D18" s="50"/>
      <c r="E18" s="49"/>
      <c r="F18" s="67"/>
      <c r="G18" s="72"/>
      <c r="H18" s="51"/>
      <c r="I18" s="51"/>
    </row>
    <row r="19" spans="1:9" ht="14.25">
      <c r="A19" s="47"/>
      <c r="B19" s="48"/>
      <c r="C19" s="49"/>
      <c r="D19" s="50"/>
      <c r="E19" s="49"/>
      <c r="F19" s="67"/>
      <c r="G19" s="72"/>
      <c r="H19" s="51"/>
      <c r="I19" s="51"/>
    </row>
    <row r="20" spans="1:9" ht="14.25">
      <c r="A20" s="47"/>
      <c r="B20" s="48"/>
      <c r="C20" s="49"/>
      <c r="D20" s="50"/>
      <c r="E20" s="49"/>
      <c r="F20" s="67"/>
      <c r="G20" s="72"/>
      <c r="H20" s="51"/>
      <c r="I20" s="51"/>
    </row>
    <row r="21" spans="1:9" ht="14.25">
      <c r="A21" s="47"/>
      <c r="B21" s="48"/>
      <c r="C21" s="49"/>
      <c r="D21" s="50"/>
      <c r="E21" s="49"/>
      <c r="F21" s="67"/>
      <c r="G21" s="72"/>
      <c r="H21" s="51"/>
      <c r="I21" s="51"/>
    </row>
    <row r="22" spans="1:9" ht="14.25">
      <c r="A22" s="47"/>
      <c r="B22" s="48"/>
      <c r="C22" s="49"/>
      <c r="D22" s="50"/>
      <c r="E22" s="49"/>
      <c r="F22" s="67"/>
      <c r="G22" s="72"/>
      <c r="H22" s="51"/>
      <c r="I22" s="51"/>
    </row>
    <row r="23" spans="1:9" ht="15" thickBot="1">
      <c r="A23" s="47"/>
      <c r="B23" s="48"/>
      <c r="C23" s="49"/>
      <c r="D23" s="50"/>
      <c r="E23" s="49"/>
      <c r="F23" s="67"/>
      <c r="G23" s="72"/>
      <c r="H23" s="51"/>
      <c r="I23" s="41"/>
    </row>
    <row r="24" spans="1:9" ht="14.25">
      <c r="A24" s="59"/>
      <c r="B24" s="60"/>
      <c r="C24" s="49"/>
      <c r="D24" s="50"/>
      <c r="E24" s="49"/>
      <c r="F24" s="67"/>
      <c r="G24" s="72"/>
      <c r="H24" s="51"/>
      <c r="I24" s="56"/>
    </row>
    <row r="25" spans="1:9" ht="15" thickBot="1">
      <c r="A25" s="52"/>
      <c r="B25" s="53"/>
      <c r="C25" s="39"/>
      <c r="D25" s="40"/>
      <c r="E25" s="39"/>
      <c r="F25" s="65"/>
      <c r="G25" s="70"/>
      <c r="H25" s="41"/>
      <c r="I25" s="36"/>
    </row>
    <row r="26" spans="1:9" ht="13.5">
      <c r="A26" s="57"/>
      <c r="B26" s="58"/>
      <c r="C26" s="36"/>
      <c r="D26" s="36"/>
      <c r="E26" s="55"/>
      <c r="F26" s="68"/>
      <c r="G26" s="54"/>
      <c r="H26" s="56"/>
      <c r="I26" s="36"/>
    </row>
    <row r="27" spans="1:9" ht="13.5">
      <c r="A27" s="57"/>
      <c r="B27" s="58"/>
      <c r="C27" s="36"/>
      <c r="D27" s="36"/>
      <c r="E27" s="55"/>
      <c r="F27" s="68"/>
      <c r="G27" s="54"/>
      <c r="H27" s="56"/>
      <c r="I27" s="36"/>
    </row>
    <row r="28" spans="1:9" ht="13.5">
      <c r="A28" s="57"/>
      <c r="B28" s="58"/>
      <c r="C28" s="36"/>
      <c r="D28" s="36"/>
      <c r="E28" s="55"/>
      <c r="F28" s="68"/>
      <c r="G28" s="54"/>
      <c r="H28" s="56"/>
      <c r="I28" s="36"/>
    </row>
    <row r="29" spans="1:9" ht="13.5">
      <c r="A29" s="57"/>
      <c r="B29" s="58"/>
      <c r="C29" s="36"/>
      <c r="D29" s="36"/>
      <c r="E29" s="55"/>
      <c r="F29" s="68"/>
      <c r="G29" s="54"/>
      <c r="H29" s="56"/>
      <c r="I29" s="36"/>
    </row>
    <row r="30" spans="1:9" ht="13.5">
      <c r="A30" s="55"/>
      <c r="B30" s="54"/>
      <c r="C30" s="36"/>
      <c r="D30" s="36"/>
      <c r="E30" s="55"/>
      <c r="F30" s="68"/>
      <c r="G30" s="54"/>
      <c r="H30" s="56"/>
      <c r="I30" s="36"/>
    </row>
    <row r="31" spans="1:9" ht="13.5">
      <c r="A31" s="36"/>
      <c r="B31" s="54"/>
      <c r="C31" s="36"/>
      <c r="D31" s="36"/>
      <c r="E31" s="55"/>
      <c r="F31" s="68"/>
      <c r="G31" s="54"/>
      <c r="H31" s="56"/>
      <c r="I31" s="36"/>
    </row>
    <row r="32" spans="1:9" ht="13.5">
      <c r="A32" s="36"/>
      <c r="B32" s="54"/>
      <c r="C32" s="36"/>
      <c r="D32" s="36"/>
      <c r="E32" s="55"/>
      <c r="F32" s="68"/>
      <c r="G32" s="54"/>
      <c r="H32" s="56"/>
      <c r="I32" s="36"/>
    </row>
    <row r="33" spans="1:9" ht="13.5">
      <c r="A33" s="57"/>
      <c r="B33" s="58"/>
      <c r="C33" s="36"/>
      <c r="D33" s="36"/>
      <c r="E33" s="55"/>
      <c r="F33" s="68"/>
      <c r="G33" s="54"/>
      <c r="H33" s="56"/>
      <c r="I33" s="36"/>
    </row>
    <row r="34" spans="1:9" ht="13.5">
      <c r="A34" s="57"/>
      <c r="B34" s="58"/>
      <c r="C34" s="36"/>
      <c r="D34" s="36"/>
      <c r="E34" s="55"/>
      <c r="F34" s="68"/>
      <c r="G34" s="54"/>
      <c r="H34" s="56"/>
      <c r="I34" s="36"/>
    </row>
    <row r="35" spans="1:9" ht="13.5">
      <c r="A35" s="57"/>
      <c r="B35" s="58"/>
      <c r="C35" s="36"/>
      <c r="D35" s="36"/>
      <c r="E35" s="55"/>
      <c r="F35" s="68"/>
      <c r="G35" s="54"/>
      <c r="H35" s="56"/>
      <c r="I35" s="36"/>
    </row>
    <row r="36" spans="1:9" ht="13.5">
      <c r="A36" s="57"/>
      <c r="B36" s="58"/>
      <c r="C36" s="36"/>
      <c r="D36" s="36"/>
      <c r="E36" s="55"/>
      <c r="F36" s="68"/>
      <c r="G36" s="54"/>
      <c r="H36" s="56"/>
      <c r="I36" s="36"/>
    </row>
    <row r="37" spans="1:9" ht="13.5">
      <c r="A37" s="57"/>
      <c r="B37" s="58"/>
      <c r="C37" s="36"/>
      <c r="D37" s="36"/>
      <c r="E37" s="55"/>
      <c r="F37" s="68"/>
      <c r="G37" s="54"/>
      <c r="H37" s="56"/>
      <c r="I37" s="36"/>
    </row>
    <row r="38" spans="1:9" ht="13.5">
      <c r="A38" s="55"/>
      <c r="B38" s="54"/>
      <c r="C38" s="36"/>
      <c r="D38" s="36"/>
      <c r="E38" s="55"/>
      <c r="F38" s="68"/>
      <c r="G38" s="54"/>
      <c r="H38" s="56"/>
      <c r="I38" s="36"/>
    </row>
    <row r="39" spans="1:9" ht="13.5">
      <c r="A39" s="36"/>
      <c r="B39" s="54"/>
      <c r="C39" s="36"/>
      <c r="D39" s="36"/>
      <c r="E39" s="55"/>
      <c r="F39" s="68"/>
      <c r="G39" s="54"/>
      <c r="H39" s="56"/>
      <c r="I39" s="36"/>
    </row>
    <row r="40" spans="1:9" ht="13.5">
      <c r="A40" s="36"/>
      <c r="B40" s="54"/>
      <c r="C40" s="36"/>
      <c r="D40" s="36"/>
      <c r="E40" s="55"/>
      <c r="F40" s="68"/>
      <c r="G40" s="54"/>
      <c r="H40" s="56"/>
      <c r="I40" s="36"/>
    </row>
    <row r="41" spans="1:9" ht="13.5">
      <c r="A41" s="57"/>
      <c r="B41" s="58"/>
      <c r="C41" s="36"/>
      <c r="D41" s="36"/>
      <c r="E41" s="55"/>
      <c r="F41" s="68"/>
      <c r="G41" s="54"/>
      <c r="H41" s="56"/>
      <c r="I41" s="36"/>
    </row>
    <row r="42" spans="1:9" ht="13.5">
      <c r="A42" s="57"/>
      <c r="B42" s="58"/>
      <c r="C42" s="36"/>
      <c r="D42" s="36"/>
      <c r="E42" s="55"/>
      <c r="F42" s="68"/>
      <c r="G42" s="54"/>
      <c r="H42" s="56"/>
      <c r="I42" s="36"/>
    </row>
    <row r="43" spans="1:9" ht="13.5">
      <c r="A43" s="57"/>
      <c r="B43" s="58"/>
      <c r="C43" s="36"/>
      <c r="D43" s="36"/>
      <c r="E43" s="55"/>
      <c r="F43" s="68"/>
      <c r="G43" s="54"/>
      <c r="H43" s="56"/>
      <c r="I43" s="36"/>
    </row>
    <row r="44" spans="1:9" ht="13.5">
      <c r="A44" s="57"/>
      <c r="B44" s="58"/>
      <c r="C44" s="36"/>
      <c r="D44" s="36"/>
      <c r="E44" s="55"/>
      <c r="F44" s="68"/>
      <c r="G44" s="54"/>
      <c r="H44" s="56"/>
      <c r="I44" s="36"/>
    </row>
    <row r="45" spans="1:9" ht="13.5">
      <c r="A45" s="57"/>
      <c r="B45" s="58"/>
      <c r="C45" s="36"/>
      <c r="D45" s="36"/>
      <c r="E45" s="55"/>
      <c r="F45" s="68"/>
      <c r="G45" s="54"/>
      <c r="H45" s="56"/>
      <c r="I45" s="36"/>
    </row>
    <row r="46" spans="1:9" ht="13.5">
      <c r="A46" s="55"/>
      <c r="B46" s="54"/>
      <c r="C46" s="36"/>
      <c r="D46" s="36"/>
      <c r="E46" s="55"/>
      <c r="F46" s="68"/>
      <c r="G46" s="54"/>
      <c r="H46" s="56"/>
      <c r="I46" s="36"/>
    </row>
    <row r="47" spans="1:9" ht="13.5">
      <c r="A47" s="36"/>
      <c r="B47" s="54"/>
      <c r="C47" s="36"/>
      <c r="D47" s="36"/>
      <c r="E47" s="55"/>
      <c r="F47" s="68"/>
      <c r="G47" s="54"/>
      <c r="H47" s="56"/>
      <c r="I47" s="36"/>
    </row>
    <row r="48" spans="1:9" ht="13.5">
      <c r="A48" s="36"/>
      <c r="B48" s="54"/>
      <c r="C48" s="36"/>
      <c r="D48" s="36"/>
      <c r="E48" s="55"/>
      <c r="F48" s="68"/>
      <c r="G48" s="54"/>
      <c r="H48" s="56"/>
      <c r="I48" s="36"/>
    </row>
    <row r="49" spans="1:9" ht="13.5">
      <c r="A49" s="57"/>
      <c r="B49" s="58"/>
      <c r="C49" s="36"/>
      <c r="D49" s="36"/>
      <c r="E49" s="55"/>
      <c r="F49" s="68"/>
      <c r="G49" s="54"/>
      <c r="H49" s="56"/>
      <c r="I49" s="36"/>
    </row>
    <row r="50" spans="1:9" ht="13.5">
      <c r="A50" s="57"/>
      <c r="B50" s="58"/>
      <c r="C50" s="36"/>
      <c r="D50" s="36"/>
      <c r="E50" s="55"/>
      <c r="F50" s="68"/>
      <c r="G50" s="54"/>
      <c r="H50" s="56"/>
      <c r="I50" s="36"/>
    </row>
    <row r="51" spans="1:9" ht="13.5">
      <c r="A51" s="57"/>
      <c r="B51" s="58"/>
      <c r="C51" s="36"/>
      <c r="D51" s="36"/>
      <c r="E51" s="55"/>
      <c r="F51" s="68"/>
      <c r="G51" s="54"/>
      <c r="H51" s="56"/>
      <c r="I51" s="36"/>
    </row>
    <row r="52" spans="1:9" ht="13.5">
      <c r="A52" s="57"/>
      <c r="B52" s="58"/>
      <c r="C52" s="36"/>
      <c r="D52" s="36"/>
      <c r="E52" s="55"/>
      <c r="F52" s="68"/>
      <c r="G52" s="54"/>
      <c r="H52" s="56"/>
      <c r="I52" s="36"/>
    </row>
    <row r="53" spans="1:9" ht="13.5">
      <c r="A53" s="57"/>
      <c r="B53" s="58"/>
      <c r="C53" s="36"/>
      <c r="D53" s="36"/>
      <c r="E53" s="55"/>
      <c r="F53" s="68"/>
      <c r="G53" s="54"/>
      <c r="H53" s="56"/>
      <c r="I53" s="36"/>
    </row>
    <row r="54" spans="1:9" ht="13.5">
      <c r="A54" s="55"/>
      <c r="B54" s="54"/>
      <c r="C54" s="36"/>
      <c r="D54" s="36"/>
      <c r="E54" s="55"/>
      <c r="F54" s="68"/>
      <c r="G54" s="54"/>
      <c r="H54" s="56"/>
      <c r="I54" s="36"/>
    </row>
    <row r="55" spans="1:9" ht="13.5">
      <c r="A55" s="36"/>
      <c r="B55" s="54"/>
      <c r="C55" s="36"/>
      <c r="D55" s="36"/>
      <c r="E55" s="55"/>
      <c r="F55" s="68"/>
      <c r="G55" s="54"/>
      <c r="H55" s="56"/>
      <c r="I55" s="36"/>
    </row>
    <row r="56" spans="1:9" ht="13.5">
      <c r="A56" s="36"/>
      <c r="B56" s="54"/>
      <c r="C56" s="36"/>
      <c r="D56" s="36"/>
      <c r="E56" s="55"/>
      <c r="F56" s="68"/>
      <c r="G56" s="54"/>
      <c r="H56" s="56"/>
      <c r="I56" s="36"/>
    </row>
    <row r="57" spans="1:9" ht="14.25">
      <c r="A57" s="36"/>
      <c r="B57" s="54"/>
      <c r="C57" s="36"/>
      <c r="D57" s="36"/>
      <c r="E57" s="55"/>
      <c r="F57" s="68"/>
      <c r="G57" s="54"/>
      <c r="H57" s="61"/>
      <c r="I57" s="36"/>
    </row>
  </sheetData>
  <printOptions horizontalCentered="1"/>
  <pageMargins left="0.6692913385826772" right="0" top="0.984251968503937" bottom="0" header="0.3937007874015748" footer="0"/>
  <pageSetup fitToHeight="1" fitToWidth="1" horizontalDpi="300" verticalDpi="300" orientation="portrait" paperSize="9" scale="96" r:id="rId1"/>
  <headerFooter alignWithMargins="0">
    <oddHeader>&amp;CSan Giorgio di NOGARO  20 marzo 2005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Foglio30"/>
  <dimension ref="A1:I24"/>
  <sheetViews>
    <sheetView workbookViewId="0" topLeftCell="A1">
      <selection activeCell="F8" sqref="F8"/>
    </sheetView>
  </sheetViews>
  <sheetFormatPr defaultColWidth="9.140625" defaultRowHeight="12.75"/>
  <cols>
    <col min="1" max="1" width="8.140625" style="37" customWidth="1"/>
    <col min="2" max="2" width="5.57421875" style="62" customWidth="1"/>
    <col min="3" max="3" width="8.140625" style="37" customWidth="1"/>
    <col min="4" max="4" width="11.421875" style="37" customWidth="1"/>
    <col min="5" max="5" width="7.8515625" style="63" customWidth="1"/>
    <col min="6" max="6" width="33.00390625" style="69" customWidth="1"/>
    <col min="7" max="7" width="8.57421875" style="62" customWidth="1"/>
    <col min="8" max="8" width="12.00390625" style="64" customWidth="1"/>
    <col min="9" max="16384" width="9.140625" style="37" customWidth="1"/>
  </cols>
  <sheetData>
    <row r="1" spans="1:9" ht="14.25" thickBot="1">
      <c r="A1" s="57"/>
      <c r="B1" s="58"/>
      <c r="C1" s="36"/>
      <c r="D1" s="36"/>
      <c r="E1" s="55"/>
      <c r="F1" s="68"/>
      <c r="G1" s="54"/>
      <c r="H1" s="56"/>
      <c r="I1" s="36"/>
    </row>
    <row r="2" spans="1:9" s="82" customFormat="1" ht="22.5" customHeight="1">
      <c r="A2" s="78" t="s">
        <v>143</v>
      </c>
      <c r="B2" s="79">
        <v>0</v>
      </c>
      <c r="C2" s="80"/>
      <c r="D2" s="80"/>
      <c r="E2" s="79" t="s">
        <v>135</v>
      </c>
      <c r="F2" s="80" t="s">
        <v>141</v>
      </c>
      <c r="G2" s="79" t="s">
        <v>4</v>
      </c>
      <c r="H2" s="73" t="s">
        <v>80</v>
      </c>
      <c r="I2" s="81"/>
    </row>
    <row r="3" spans="1:9" ht="15" thickBot="1">
      <c r="A3" s="114" t="s">
        <v>6</v>
      </c>
      <c r="B3" s="38"/>
      <c r="C3" s="39" t="s">
        <v>7</v>
      </c>
      <c r="D3" s="40"/>
      <c r="E3" s="39" t="s">
        <v>8</v>
      </c>
      <c r="F3" s="65"/>
      <c r="G3" s="70" t="s">
        <v>148</v>
      </c>
      <c r="H3" s="41" t="s">
        <v>10</v>
      </c>
      <c r="I3" s="36"/>
    </row>
    <row r="4" spans="1:9" ht="14.25">
      <c r="A4" s="42"/>
      <c r="B4" s="43"/>
      <c r="C4" s="49"/>
      <c r="D4" s="50"/>
      <c r="E4" s="49"/>
      <c r="F4" s="67"/>
      <c r="G4" s="71"/>
      <c r="H4" s="46"/>
      <c r="I4" s="36"/>
    </row>
    <row r="5" spans="1:9" ht="14.25">
      <c r="A5" s="47"/>
      <c r="B5" s="48"/>
      <c r="C5" s="49"/>
      <c r="D5" s="50"/>
      <c r="E5" s="49"/>
      <c r="F5" s="67"/>
      <c r="G5" s="72"/>
      <c r="H5" s="51"/>
      <c r="I5" s="36"/>
    </row>
    <row r="6" spans="1:9" ht="14.25">
      <c r="A6" s="47"/>
      <c r="B6" s="48"/>
      <c r="C6" s="49"/>
      <c r="D6" s="50"/>
      <c r="E6" s="49"/>
      <c r="F6" s="67"/>
      <c r="G6" s="72"/>
      <c r="H6" s="51"/>
      <c r="I6" s="36"/>
    </row>
    <row r="7" spans="1:9" ht="14.25">
      <c r="A7" s="47"/>
      <c r="B7" s="48"/>
      <c r="C7" s="49"/>
      <c r="D7" s="50"/>
      <c r="E7" s="49"/>
      <c r="F7" s="67"/>
      <c r="G7" s="72"/>
      <c r="H7" s="51"/>
      <c r="I7" s="36"/>
    </row>
    <row r="8" spans="1:9" ht="14.25">
      <c r="A8" s="47"/>
      <c r="B8" s="48"/>
      <c r="C8" s="49"/>
      <c r="D8" s="50"/>
      <c r="E8" s="49"/>
      <c r="F8" s="67"/>
      <c r="G8" s="72"/>
      <c r="H8" s="51"/>
      <c r="I8" s="36"/>
    </row>
    <row r="9" spans="1:9" ht="14.25">
      <c r="A9" s="47"/>
      <c r="B9" s="48"/>
      <c r="C9" s="49"/>
      <c r="D9" s="50"/>
      <c r="E9" s="49"/>
      <c r="F9" s="67"/>
      <c r="G9" s="72"/>
      <c r="H9" s="51"/>
      <c r="I9" s="36"/>
    </row>
    <row r="10" spans="1:9" ht="14.25">
      <c r="A10" s="47"/>
      <c r="B10" s="48"/>
      <c r="C10" s="49"/>
      <c r="D10" s="50"/>
      <c r="E10" s="49"/>
      <c r="F10" s="67"/>
      <c r="G10" s="72"/>
      <c r="H10" s="51"/>
      <c r="I10" s="36"/>
    </row>
    <row r="11" spans="1:9" ht="14.25">
      <c r="A11" s="47"/>
      <c r="B11" s="48"/>
      <c r="C11" s="49"/>
      <c r="D11" s="50"/>
      <c r="E11" s="49"/>
      <c r="F11" s="67"/>
      <c r="G11" s="72"/>
      <c r="H11" s="51"/>
      <c r="I11" s="36"/>
    </row>
    <row r="12" spans="1:9" ht="14.25">
      <c r="A12" s="47"/>
      <c r="B12" s="48"/>
      <c r="C12" s="49"/>
      <c r="D12" s="50"/>
      <c r="E12" s="49"/>
      <c r="F12" s="67"/>
      <c r="G12" s="72"/>
      <c r="H12" s="51"/>
      <c r="I12" s="36"/>
    </row>
    <row r="13" spans="1:9" ht="14.25">
      <c r="A13" s="47"/>
      <c r="B13" s="48"/>
      <c r="C13" s="49"/>
      <c r="D13" s="50"/>
      <c r="E13" s="49"/>
      <c r="F13" s="67"/>
      <c r="G13" s="72"/>
      <c r="H13" s="51"/>
      <c r="I13" s="36"/>
    </row>
    <row r="14" spans="1:9" ht="14.25">
      <c r="A14" s="47"/>
      <c r="B14" s="48"/>
      <c r="C14" s="49"/>
      <c r="D14" s="50"/>
      <c r="E14" s="49"/>
      <c r="F14" s="67"/>
      <c r="G14" s="72"/>
      <c r="H14" s="51"/>
      <c r="I14" s="36"/>
    </row>
    <row r="15" spans="1:9" ht="14.25">
      <c r="A15" s="47"/>
      <c r="B15" s="48"/>
      <c r="C15" s="49"/>
      <c r="D15" s="50"/>
      <c r="E15" s="49"/>
      <c r="F15" s="67"/>
      <c r="G15" s="72"/>
      <c r="H15" s="51"/>
      <c r="I15" s="36"/>
    </row>
    <row r="16" spans="1:9" ht="14.25">
      <c r="A16" s="47"/>
      <c r="B16" s="48"/>
      <c r="C16" s="49"/>
      <c r="D16" s="50"/>
      <c r="E16" s="49"/>
      <c r="F16" s="67"/>
      <c r="G16" s="72"/>
      <c r="H16" s="51"/>
      <c r="I16" s="36"/>
    </row>
    <row r="17" spans="1:9" ht="14.25">
      <c r="A17" s="47"/>
      <c r="B17" s="48"/>
      <c r="C17" s="49"/>
      <c r="D17" s="50"/>
      <c r="E17" s="49"/>
      <c r="F17" s="67"/>
      <c r="G17" s="72"/>
      <c r="H17" s="51"/>
      <c r="I17" s="36"/>
    </row>
    <row r="18" spans="1:9" ht="14.25">
      <c r="A18" s="47"/>
      <c r="B18" s="48"/>
      <c r="C18" s="49"/>
      <c r="D18" s="50"/>
      <c r="E18" s="49"/>
      <c r="F18" s="67"/>
      <c r="G18" s="72"/>
      <c r="H18" s="51"/>
      <c r="I18" s="36"/>
    </row>
    <row r="19" spans="1:9" ht="14.25">
      <c r="A19" s="47"/>
      <c r="B19" s="48"/>
      <c r="C19" s="49"/>
      <c r="D19" s="50"/>
      <c r="E19" s="49"/>
      <c r="F19" s="67"/>
      <c r="G19" s="72"/>
      <c r="H19" s="51"/>
      <c r="I19" s="36"/>
    </row>
    <row r="20" spans="1:9" ht="14.25">
      <c r="A20" s="47"/>
      <c r="B20" s="48"/>
      <c r="C20" s="49"/>
      <c r="D20" s="50"/>
      <c r="E20" s="49"/>
      <c r="F20" s="67"/>
      <c r="G20" s="72"/>
      <c r="H20" s="51"/>
      <c r="I20" s="36"/>
    </row>
    <row r="21" spans="1:9" ht="14.25">
      <c r="A21" s="47"/>
      <c r="B21" s="48"/>
      <c r="C21" s="49"/>
      <c r="D21" s="50"/>
      <c r="E21" s="49"/>
      <c r="F21" s="67"/>
      <c r="G21" s="72"/>
      <c r="H21" s="51"/>
      <c r="I21" s="36"/>
    </row>
    <row r="22" spans="1:9" ht="14.25">
      <c r="A22" s="59"/>
      <c r="B22" s="60"/>
      <c r="C22" s="49"/>
      <c r="D22" s="50"/>
      <c r="E22" s="49"/>
      <c r="F22" s="67"/>
      <c r="G22" s="72"/>
      <c r="H22" s="51"/>
      <c r="I22" s="36"/>
    </row>
    <row r="23" spans="1:9" ht="15" thickBot="1">
      <c r="A23" s="52"/>
      <c r="B23" s="53"/>
      <c r="C23" s="39"/>
      <c r="D23" s="40"/>
      <c r="E23" s="39"/>
      <c r="F23" s="65"/>
      <c r="G23" s="70"/>
      <c r="H23" s="41"/>
      <c r="I23" s="36"/>
    </row>
    <row r="24" spans="1:9" ht="13.5">
      <c r="A24" s="57"/>
      <c r="B24" s="58"/>
      <c r="C24" s="36"/>
      <c r="D24" s="36"/>
      <c r="E24" s="55"/>
      <c r="F24" s="68"/>
      <c r="G24" s="54"/>
      <c r="H24" s="56"/>
      <c r="I24" s="36"/>
    </row>
  </sheetData>
  <printOptions horizontalCentered="1"/>
  <pageMargins left="0.29" right="0.38" top="0.8661417322834646" bottom="0.4330708661417323" header="0.35433070866141736" footer="0"/>
  <pageSetup horizontalDpi="300" verticalDpi="300" orientation="portrait" paperSize="9" r:id="rId1"/>
  <headerFooter alignWithMargins="0">
    <oddHeader>&amp;LF.I.C. - C.R. FRIULI V.GIULIA&amp;C&amp;"Arial,Grassetto"&amp;12CAMPIONATO REGIONALE 2004&amp;RBATTERIE</oddHeader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Foglio31">
    <pageSetUpPr fitToPage="1"/>
  </sheetPr>
  <dimension ref="A1:I97"/>
  <sheetViews>
    <sheetView workbookViewId="0" topLeftCell="A1">
      <selection activeCell="A1" sqref="A1:IV8"/>
    </sheetView>
  </sheetViews>
  <sheetFormatPr defaultColWidth="9.140625" defaultRowHeight="12.75"/>
  <cols>
    <col min="1" max="1" width="8.140625" style="37" customWidth="1"/>
    <col min="2" max="2" width="5.57421875" style="62" customWidth="1"/>
    <col min="3" max="3" width="8.140625" style="37" customWidth="1"/>
    <col min="4" max="4" width="11.421875" style="37" customWidth="1"/>
    <col min="5" max="5" width="7.8515625" style="63" customWidth="1"/>
    <col min="6" max="6" width="33.00390625" style="69" customWidth="1"/>
    <col min="7" max="7" width="8.57421875" style="62" customWidth="1"/>
    <col min="8" max="8" width="12.00390625" style="64" customWidth="1"/>
    <col min="9" max="9" width="5.7109375" style="37" bestFit="1" customWidth="1"/>
    <col min="10" max="16384" width="9.140625" style="37" customWidth="1"/>
  </cols>
  <sheetData>
    <row r="1" spans="1:9" ht="14.25" thickBot="1">
      <c r="A1" s="57"/>
      <c r="B1" s="58"/>
      <c r="C1" s="36"/>
      <c r="D1" s="36"/>
      <c r="E1" s="55"/>
      <c r="F1" s="68"/>
      <c r="G1" s="54"/>
      <c r="H1" s="56"/>
      <c r="I1" s="36"/>
    </row>
    <row r="2" spans="1:9" s="82" customFormat="1" ht="22.5" customHeight="1" thickBot="1">
      <c r="A2" s="159" t="s">
        <v>143</v>
      </c>
      <c r="B2" s="84">
        <v>13</v>
      </c>
      <c r="C2" s="83" t="s">
        <v>326</v>
      </c>
      <c r="D2" s="83"/>
      <c r="E2" s="84" t="s">
        <v>134</v>
      </c>
      <c r="F2" s="83" t="s">
        <v>327</v>
      </c>
      <c r="G2" s="84" t="s">
        <v>328</v>
      </c>
      <c r="H2" s="160" t="s">
        <v>5</v>
      </c>
      <c r="I2" s="183"/>
    </row>
    <row r="3" spans="1:9" ht="15" thickBot="1">
      <c r="A3" s="152" t="s">
        <v>6</v>
      </c>
      <c r="B3" s="153"/>
      <c r="C3" s="154" t="s">
        <v>7</v>
      </c>
      <c r="D3" s="155"/>
      <c r="E3" s="154" t="s">
        <v>8</v>
      </c>
      <c r="F3" s="156"/>
      <c r="G3" s="157" t="s">
        <v>148</v>
      </c>
      <c r="H3" s="158" t="s">
        <v>10</v>
      </c>
      <c r="I3" s="190" t="s">
        <v>374</v>
      </c>
    </row>
    <row r="4" spans="1:9" ht="14.25">
      <c r="A4" s="42">
        <v>1</v>
      </c>
      <c r="B4" s="43"/>
      <c r="C4" s="44" t="s">
        <v>66</v>
      </c>
      <c r="D4" s="45"/>
      <c r="E4" s="44" t="s">
        <v>202</v>
      </c>
      <c r="F4" s="66"/>
      <c r="G4" s="71"/>
      <c r="H4" s="46"/>
      <c r="I4" s="212"/>
    </row>
    <row r="5" spans="1:9" ht="14.25">
      <c r="A5" s="47">
        <v>2</v>
      </c>
      <c r="B5" s="48"/>
      <c r="C5" s="49" t="s">
        <v>149</v>
      </c>
      <c r="D5" s="50"/>
      <c r="E5" s="49" t="s">
        <v>156</v>
      </c>
      <c r="F5" s="67"/>
      <c r="G5" s="72"/>
      <c r="H5" s="51"/>
      <c r="I5" s="212"/>
    </row>
    <row r="6" spans="1:9" ht="14.25">
      <c r="A6" s="47">
        <v>3</v>
      </c>
      <c r="B6" s="48"/>
      <c r="C6" s="49" t="s">
        <v>66</v>
      </c>
      <c r="D6" s="50"/>
      <c r="E6" s="49" t="s">
        <v>201</v>
      </c>
      <c r="F6" s="67"/>
      <c r="G6" s="72"/>
      <c r="H6" s="51"/>
      <c r="I6" s="212"/>
    </row>
    <row r="7" spans="1:9" ht="14.25">
      <c r="A7" s="47">
        <v>4</v>
      </c>
      <c r="B7" s="48"/>
      <c r="C7" s="49" t="s">
        <v>66</v>
      </c>
      <c r="D7" s="50"/>
      <c r="E7" s="49" t="s">
        <v>200</v>
      </c>
      <c r="F7" s="67"/>
      <c r="G7" s="72"/>
      <c r="H7" s="51"/>
      <c r="I7" s="212"/>
    </row>
    <row r="8" spans="1:9" ht="15" thickBot="1">
      <c r="A8" s="52">
        <v>5</v>
      </c>
      <c r="B8" s="53"/>
      <c r="C8" s="39" t="s">
        <v>266</v>
      </c>
      <c r="D8" s="40"/>
      <c r="E8" s="39" t="s">
        <v>288</v>
      </c>
      <c r="F8" s="65"/>
      <c r="G8" s="70"/>
      <c r="H8" s="41"/>
      <c r="I8" s="223"/>
    </row>
    <row r="9" spans="1:9" ht="14.25">
      <c r="A9" s="42"/>
      <c r="B9" s="43"/>
      <c r="C9" s="44"/>
      <c r="D9" s="45"/>
      <c r="E9" s="44"/>
      <c r="F9" s="66"/>
      <c r="G9" s="71"/>
      <c r="H9" s="46"/>
      <c r="I9" s="211"/>
    </row>
    <row r="10" spans="1:9" ht="14.25">
      <c r="A10" s="47"/>
      <c r="B10" s="48"/>
      <c r="C10" s="49"/>
      <c r="D10" s="50"/>
      <c r="E10" s="49"/>
      <c r="F10" s="67"/>
      <c r="G10" s="72"/>
      <c r="H10" s="51"/>
      <c r="I10" s="36"/>
    </row>
    <row r="11" spans="1:9" ht="14.25">
      <c r="A11" s="47"/>
      <c r="B11" s="48"/>
      <c r="C11" s="49"/>
      <c r="D11" s="50"/>
      <c r="E11" s="49"/>
      <c r="F11" s="67"/>
      <c r="G11" s="72"/>
      <c r="H11" s="51"/>
      <c r="I11" s="36"/>
    </row>
    <row r="12" spans="1:9" ht="14.25">
      <c r="A12" s="47"/>
      <c r="B12" s="48"/>
      <c r="C12" s="49"/>
      <c r="D12" s="50"/>
      <c r="E12" s="49"/>
      <c r="F12" s="67"/>
      <c r="G12" s="72"/>
      <c r="H12" s="51"/>
      <c r="I12" s="36"/>
    </row>
    <row r="13" spans="1:9" ht="14.25">
      <c r="A13" s="47"/>
      <c r="B13" s="48"/>
      <c r="C13" s="49"/>
      <c r="D13" s="50"/>
      <c r="E13" s="49"/>
      <c r="F13" s="67"/>
      <c r="G13" s="72"/>
      <c r="H13" s="51"/>
      <c r="I13" s="36"/>
    </row>
    <row r="14" spans="1:9" ht="14.25">
      <c r="A14" s="47"/>
      <c r="B14" s="48"/>
      <c r="C14" s="49"/>
      <c r="D14" s="50"/>
      <c r="E14" s="49"/>
      <c r="F14" s="67"/>
      <c r="G14" s="72"/>
      <c r="H14" s="51"/>
      <c r="I14" s="36"/>
    </row>
    <row r="15" spans="1:9" ht="14.25">
      <c r="A15" s="59"/>
      <c r="B15" s="60"/>
      <c r="C15" s="49"/>
      <c r="D15" s="50"/>
      <c r="E15" s="49"/>
      <c r="F15" s="67"/>
      <c r="G15" s="72"/>
      <c r="H15" s="51"/>
      <c r="I15" s="36"/>
    </row>
    <row r="16" spans="1:9" ht="15" thickBot="1">
      <c r="A16" s="52"/>
      <c r="B16" s="53"/>
      <c r="C16" s="39"/>
      <c r="D16" s="40"/>
      <c r="E16" s="39"/>
      <c r="F16" s="65"/>
      <c r="G16" s="70"/>
      <c r="H16" s="41"/>
      <c r="I16" s="36"/>
    </row>
    <row r="17" spans="1:9" ht="13.5">
      <c r="A17" s="57"/>
      <c r="B17" s="58"/>
      <c r="C17" s="36"/>
      <c r="D17" s="36"/>
      <c r="E17" s="55"/>
      <c r="F17" s="68"/>
      <c r="G17" s="54"/>
      <c r="H17" s="56"/>
      <c r="I17" s="36"/>
    </row>
    <row r="18" spans="1:9" ht="13.5">
      <c r="A18" s="57"/>
      <c r="B18" s="58"/>
      <c r="C18" s="36"/>
      <c r="D18" s="36"/>
      <c r="E18" s="55"/>
      <c r="F18" s="68"/>
      <c r="G18" s="54"/>
      <c r="H18" s="56"/>
      <c r="I18" s="36"/>
    </row>
    <row r="19" spans="1:9" ht="13.5">
      <c r="A19" s="57"/>
      <c r="B19" s="58"/>
      <c r="C19" s="36"/>
      <c r="D19" s="36"/>
      <c r="E19" s="55"/>
      <c r="F19" s="68"/>
      <c r="G19" s="54"/>
      <c r="H19" s="56"/>
      <c r="I19" s="36"/>
    </row>
    <row r="20" spans="1:9" ht="13.5">
      <c r="A20" s="57"/>
      <c r="B20" s="58"/>
      <c r="C20" s="36"/>
      <c r="D20" s="36"/>
      <c r="E20" s="55"/>
      <c r="F20" s="68"/>
      <c r="G20" s="54"/>
      <c r="H20" s="56"/>
      <c r="I20" s="36"/>
    </row>
    <row r="21" spans="1:9" ht="13.5">
      <c r="A21" s="57"/>
      <c r="B21" s="58"/>
      <c r="C21" s="36"/>
      <c r="D21" s="36"/>
      <c r="E21" s="55"/>
      <c r="F21" s="68"/>
      <c r="G21" s="54"/>
      <c r="H21" s="56"/>
      <c r="I21" s="36"/>
    </row>
    <row r="22" spans="1:9" ht="13.5">
      <c r="A22" s="55"/>
      <c r="B22" s="54"/>
      <c r="C22" s="36"/>
      <c r="D22" s="36"/>
      <c r="E22" s="55"/>
      <c r="F22" s="68"/>
      <c r="G22" s="54"/>
      <c r="H22" s="56"/>
      <c r="I22" s="36"/>
    </row>
    <row r="23" spans="1:9" ht="13.5">
      <c r="A23" s="36"/>
      <c r="B23" s="54"/>
      <c r="C23" s="36"/>
      <c r="D23" s="36"/>
      <c r="E23" s="55"/>
      <c r="F23" s="68"/>
      <c r="G23" s="54"/>
      <c r="H23" s="56"/>
      <c r="I23" s="36"/>
    </row>
    <row r="24" spans="1:9" ht="13.5">
      <c r="A24" s="36"/>
      <c r="B24" s="54"/>
      <c r="C24" s="36"/>
      <c r="D24" s="36"/>
      <c r="E24" s="55"/>
      <c r="F24" s="68"/>
      <c r="G24" s="54"/>
      <c r="H24" s="56"/>
      <c r="I24" s="36"/>
    </row>
    <row r="25" spans="1:9" ht="13.5">
      <c r="A25" s="57"/>
      <c r="B25" s="58"/>
      <c r="C25" s="36"/>
      <c r="D25" s="36"/>
      <c r="E25" s="55"/>
      <c r="F25" s="68"/>
      <c r="G25" s="54"/>
      <c r="H25" s="56"/>
      <c r="I25" s="36"/>
    </row>
    <row r="26" spans="1:9" ht="13.5">
      <c r="A26" s="57"/>
      <c r="B26" s="58"/>
      <c r="C26" s="36"/>
      <c r="D26" s="36"/>
      <c r="E26" s="55"/>
      <c r="F26" s="68"/>
      <c r="G26" s="54"/>
      <c r="H26" s="56"/>
      <c r="I26" s="36"/>
    </row>
    <row r="27" spans="1:9" ht="13.5">
      <c r="A27" s="57"/>
      <c r="B27" s="58"/>
      <c r="C27" s="36"/>
      <c r="D27" s="36"/>
      <c r="E27" s="55"/>
      <c r="F27" s="68"/>
      <c r="G27" s="54"/>
      <c r="H27" s="56"/>
      <c r="I27" s="36"/>
    </row>
    <row r="28" spans="1:9" ht="13.5">
      <c r="A28" s="57"/>
      <c r="B28" s="58"/>
      <c r="C28" s="36"/>
      <c r="D28" s="36"/>
      <c r="E28" s="55"/>
      <c r="F28" s="68"/>
      <c r="G28" s="54"/>
      <c r="H28" s="56"/>
      <c r="I28" s="36"/>
    </row>
    <row r="29" spans="1:9" ht="13.5">
      <c r="A29" s="57"/>
      <c r="B29" s="58"/>
      <c r="C29" s="36"/>
      <c r="D29" s="36"/>
      <c r="E29" s="55"/>
      <c r="F29" s="68"/>
      <c r="G29" s="54"/>
      <c r="H29" s="56"/>
      <c r="I29" s="36"/>
    </row>
    <row r="30" spans="1:9" ht="13.5">
      <c r="A30" s="55"/>
      <c r="B30" s="54"/>
      <c r="C30" s="36"/>
      <c r="D30" s="36"/>
      <c r="E30" s="55"/>
      <c r="F30" s="68"/>
      <c r="G30" s="54"/>
      <c r="H30" s="56"/>
      <c r="I30" s="36"/>
    </row>
    <row r="31" spans="1:9" ht="13.5">
      <c r="A31" s="36"/>
      <c r="B31" s="54"/>
      <c r="C31" s="36"/>
      <c r="D31" s="36"/>
      <c r="E31" s="55"/>
      <c r="F31" s="68"/>
      <c r="G31" s="54"/>
      <c r="H31" s="56"/>
      <c r="I31" s="36"/>
    </row>
    <row r="32" spans="1:9" ht="13.5">
      <c r="A32" s="36"/>
      <c r="B32" s="54"/>
      <c r="C32" s="36"/>
      <c r="D32" s="36"/>
      <c r="E32" s="55"/>
      <c r="F32" s="68"/>
      <c r="G32" s="54"/>
      <c r="H32" s="56"/>
      <c r="I32" s="36"/>
    </row>
    <row r="33" spans="1:9" ht="13.5">
      <c r="A33" s="57"/>
      <c r="B33" s="58"/>
      <c r="C33" s="36"/>
      <c r="D33" s="36"/>
      <c r="E33" s="55"/>
      <c r="F33" s="68"/>
      <c r="G33" s="54"/>
      <c r="H33" s="56"/>
      <c r="I33" s="36"/>
    </row>
    <row r="34" spans="1:9" ht="13.5">
      <c r="A34" s="57"/>
      <c r="B34" s="58"/>
      <c r="C34" s="36"/>
      <c r="D34" s="36"/>
      <c r="E34" s="55"/>
      <c r="F34" s="68"/>
      <c r="G34" s="54"/>
      <c r="H34" s="56"/>
      <c r="I34" s="36"/>
    </row>
    <row r="35" spans="1:9" ht="13.5">
      <c r="A35" s="57"/>
      <c r="B35" s="58"/>
      <c r="C35" s="36"/>
      <c r="D35" s="36"/>
      <c r="E35" s="55"/>
      <c r="F35" s="68"/>
      <c r="G35" s="54"/>
      <c r="H35" s="56"/>
      <c r="I35" s="36"/>
    </row>
    <row r="36" spans="1:9" ht="13.5">
      <c r="A36" s="57"/>
      <c r="B36" s="58"/>
      <c r="C36" s="36"/>
      <c r="D36" s="36"/>
      <c r="E36" s="55"/>
      <c r="F36" s="68"/>
      <c r="G36" s="54"/>
      <c r="H36" s="56"/>
      <c r="I36" s="36"/>
    </row>
    <row r="37" spans="1:9" ht="13.5">
      <c r="A37" s="57"/>
      <c r="B37" s="58"/>
      <c r="C37" s="36"/>
      <c r="D37" s="36"/>
      <c r="E37" s="55"/>
      <c r="F37" s="68"/>
      <c r="G37" s="54"/>
      <c r="H37" s="56"/>
      <c r="I37" s="36"/>
    </row>
    <row r="38" spans="1:9" ht="13.5">
      <c r="A38" s="55"/>
      <c r="B38" s="54"/>
      <c r="C38" s="36"/>
      <c r="D38" s="36"/>
      <c r="E38" s="55"/>
      <c r="F38" s="68"/>
      <c r="G38" s="54"/>
      <c r="H38" s="56"/>
      <c r="I38" s="36"/>
    </row>
    <row r="39" spans="1:9" ht="13.5">
      <c r="A39" s="36"/>
      <c r="B39" s="54"/>
      <c r="C39" s="36"/>
      <c r="D39" s="36"/>
      <c r="E39" s="55"/>
      <c r="F39" s="68"/>
      <c r="G39" s="54"/>
      <c r="H39" s="56"/>
      <c r="I39" s="36"/>
    </row>
    <row r="40" spans="1:9" ht="13.5">
      <c r="A40" s="36"/>
      <c r="B40" s="54"/>
      <c r="C40" s="36"/>
      <c r="D40" s="36"/>
      <c r="E40" s="55"/>
      <c r="F40" s="68"/>
      <c r="G40" s="54"/>
      <c r="H40" s="56"/>
      <c r="I40" s="36"/>
    </row>
    <row r="41" spans="1:9" ht="13.5">
      <c r="A41" s="57"/>
      <c r="B41" s="58"/>
      <c r="C41" s="36"/>
      <c r="D41" s="36"/>
      <c r="E41" s="55"/>
      <c r="F41" s="68"/>
      <c r="G41" s="54"/>
      <c r="H41" s="56"/>
      <c r="I41" s="36"/>
    </row>
    <row r="42" spans="1:9" ht="13.5">
      <c r="A42" s="57"/>
      <c r="B42" s="58"/>
      <c r="C42" s="36"/>
      <c r="D42" s="36"/>
      <c r="E42" s="55"/>
      <c r="F42" s="68"/>
      <c r="G42" s="54"/>
      <c r="H42" s="56"/>
      <c r="I42" s="36"/>
    </row>
    <row r="43" spans="1:9" ht="13.5">
      <c r="A43" s="57"/>
      <c r="B43" s="58"/>
      <c r="C43" s="36"/>
      <c r="D43" s="36"/>
      <c r="E43" s="55"/>
      <c r="F43" s="68"/>
      <c r="G43" s="54"/>
      <c r="H43" s="56"/>
      <c r="I43" s="36"/>
    </row>
    <row r="44" spans="1:9" ht="13.5">
      <c r="A44" s="57"/>
      <c r="B44" s="58"/>
      <c r="C44" s="36"/>
      <c r="D44" s="36"/>
      <c r="E44" s="55"/>
      <c r="F44" s="68"/>
      <c r="G44" s="54"/>
      <c r="H44" s="56"/>
      <c r="I44" s="36"/>
    </row>
    <row r="45" spans="1:9" ht="13.5">
      <c r="A45" s="57"/>
      <c r="B45" s="58"/>
      <c r="C45" s="36"/>
      <c r="D45" s="36"/>
      <c r="E45" s="55"/>
      <c r="F45" s="68"/>
      <c r="G45" s="54"/>
      <c r="H45" s="56"/>
      <c r="I45" s="36"/>
    </row>
    <row r="46" spans="1:9" ht="13.5">
      <c r="A46" s="55"/>
      <c r="B46" s="54"/>
      <c r="C46" s="36"/>
      <c r="D46" s="36"/>
      <c r="E46" s="55"/>
      <c r="F46" s="68"/>
      <c r="G46" s="54"/>
      <c r="H46" s="56"/>
      <c r="I46" s="36"/>
    </row>
    <row r="47" spans="1:9" ht="13.5">
      <c r="A47" s="36"/>
      <c r="B47" s="54"/>
      <c r="C47" s="36"/>
      <c r="D47" s="36"/>
      <c r="E47" s="55"/>
      <c r="F47" s="68"/>
      <c r="G47" s="54"/>
      <c r="H47" s="56"/>
      <c r="I47" s="36"/>
    </row>
    <row r="48" spans="1:9" ht="13.5">
      <c r="A48" s="36"/>
      <c r="B48" s="54"/>
      <c r="C48" s="36"/>
      <c r="D48" s="36"/>
      <c r="E48" s="55"/>
      <c r="F48" s="68"/>
      <c r="G48" s="54"/>
      <c r="H48" s="56"/>
      <c r="I48" s="36"/>
    </row>
    <row r="49" spans="1:9" ht="13.5">
      <c r="A49" s="57"/>
      <c r="B49" s="58"/>
      <c r="C49" s="36"/>
      <c r="D49" s="36"/>
      <c r="E49" s="55"/>
      <c r="F49" s="68"/>
      <c r="G49" s="54"/>
      <c r="H49" s="56"/>
      <c r="I49" s="36"/>
    </row>
    <row r="50" spans="1:9" ht="13.5">
      <c r="A50" s="57"/>
      <c r="B50" s="58"/>
      <c r="C50" s="36"/>
      <c r="D50" s="36"/>
      <c r="E50" s="55"/>
      <c r="F50" s="68"/>
      <c r="G50" s="54"/>
      <c r="H50" s="56"/>
      <c r="I50" s="36"/>
    </row>
    <row r="51" spans="1:9" ht="13.5">
      <c r="A51" s="57"/>
      <c r="B51" s="58"/>
      <c r="C51" s="36"/>
      <c r="D51" s="36"/>
      <c r="E51" s="55"/>
      <c r="F51" s="68"/>
      <c r="G51" s="54"/>
      <c r="H51" s="56"/>
      <c r="I51" s="36"/>
    </row>
    <row r="52" spans="1:9" ht="13.5">
      <c r="A52" s="57"/>
      <c r="B52" s="58"/>
      <c r="C52" s="36"/>
      <c r="D52" s="36"/>
      <c r="E52" s="55"/>
      <c r="F52" s="68"/>
      <c r="G52" s="54"/>
      <c r="H52" s="56"/>
      <c r="I52" s="36"/>
    </row>
    <row r="53" spans="1:9" ht="13.5">
      <c r="A53" s="57"/>
      <c r="B53" s="58"/>
      <c r="C53" s="36"/>
      <c r="D53" s="36"/>
      <c r="E53" s="55"/>
      <c r="F53" s="68"/>
      <c r="G53" s="54"/>
      <c r="H53" s="56"/>
      <c r="I53" s="36"/>
    </row>
    <row r="54" spans="1:9" ht="13.5">
      <c r="A54" s="55"/>
      <c r="B54" s="54"/>
      <c r="C54" s="36"/>
      <c r="D54" s="36"/>
      <c r="E54" s="55"/>
      <c r="F54" s="68"/>
      <c r="G54" s="54"/>
      <c r="H54" s="56"/>
      <c r="I54" s="36"/>
    </row>
    <row r="55" spans="1:9" ht="13.5">
      <c r="A55" s="36"/>
      <c r="B55" s="54"/>
      <c r="C55" s="36"/>
      <c r="D55" s="36"/>
      <c r="E55" s="55"/>
      <c r="F55" s="68"/>
      <c r="G55" s="54"/>
      <c r="H55" s="56"/>
      <c r="I55" s="36"/>
    </row>
    <row r="56" spans="1:9" ht="13.5">
      <c r="A56" s="36"/>
      <c r="B56" s="54"/>
      <c r="C56" s="36"/>
      <c r="D56" s="36"/>
      <c r="E56" s="55"/>
      <c r="F56" s="68"/>
      <c r="G56" s="54"/>
      <c r="H56" s="56"/>
      <c r="I56" s="36"/>
    </row>
    <row r="57" spans="1:9" ht="13.5">
      <c r="A57" s="57"/>
      <c r="B57" s="58"/>
      <c r="C57" s="36"/>
      <c r="D57" s="36"/>
      <c r="E57" s="55"/>
      <c r="F57" s="68"/>
      <c r="G57" s="54"/>
      <c r="H57" s="56"/>
      <c r="I57" s="36"/>
    </row>
    <row r="58" spans="1:9" ht="13.5">
      <c r="A58" s="57"/>
      <c r="B58" s="58"/>
      <c r="C58" s="36"/>
      <c r="D58" s="36"/>
      <c r="E58" s="55"/>
      <c r="F58" s="68"/>
      <c r="G58" s="54"/>
      <c r="H58" s="56"/>
      <c r="I58" s="36"/>
    </row>
    <row r="59" spans="1:9" ht="13.5">
      <c r="A59" s="57"/>
      <c r="B59" s="58"/>
      <c r="C59" s="36"/>
      <c r="D59" s="36"/>
      <c r="E59" s="55"/>
      <c r="F59" s="68"/>
      <c r="G59" s="54"/>
      <c r="H59" s="56"/>
      <c r="I59" s="36"/>
    </row>
    <row r="60" spans="1:9" ht="13.5">
      <c r="A60" s="57"/>
      <c r="B60" s="58"/>
      <c r="C60" s="36"/>
      <c r="D60" s="36"/>
      <c r="E60" s="55"/>
      <c r="F60" s="68"/>
      <c r="G60" s="54"/>
      <c r="H60" s="56"/>
      <c r="I60" s="36"/>
    </row>
    <row r="61" spans="1:9" ht="13.5">
      <c r="A61" s="57"/>
      <c r="B61" s="58"/>
      <c r="C61" s="36"/>
      <c r="D61" s="36"/>
      <c r="E61" s="55"/>
      <c r="F61" s="68"/>
      <c r="G61" s="54"/>
      <c r="H61" s="56"/>
      <c r="I61" s="36"/>
    </row>
    <row r="62" spans="1:9" ht="13.5">
      <c r="A62" s="55"/>
      <c r="B62" s="54"/>
      <c r="C62" s="36"/>
      <c r="D62" s="36"/>
      <c r="E62" s="55"/>
      <c r="F62" s="68"/>
      <c r="G62" s="54"/>
      <c r="H62" s="56"/>
      <c r="I62" s="36"/>
    </row>
    <row r="63" spans="1:9" ht="13.5">
      <c r="A63" s="36"/>
      <c r="B63" s="54"/>
      <c r="C63" s="36"/>
      <c r="D63" s="36"/>
      <c r="E63" s="55"/>
      <c r="F63" s="68"/>
      <c r="G63" s="54"/>
      <c r="H63" s="56"/>
      <c r="I63" s="36"/>
    </row>
    <row r="64" spans="1:9" ht="13.5">
      <c r="A64" s="36"/>
      <c r="B64" s="54"/>
      <c r="C64" s="36"/>
      <c r="D64" s="36"/>
      <c r="E64" s="55"/>
      <c r="F64" s="68"/>
      <c r="G64" s="54"/>
      <c r="H64" s="56"/>
      <c r="I64" s="36"/>
    </row>
    <row r="65" spans="1:9" ht="13.5">
      <c r="A65" s="57"/>
      <c r="B65" s="58"/>
      <c r="C65" s="36"/>
      <c r="D65" s="36"/>
      <c r="E65" s="55"/>
      <c r="F65" s="68"/>
      <c r="G65" s="54"/>
      <c r="H65" s="56"/>
      <c r="I65" s="36"/>
    </row>
    <row r="66" spans="1:9" ht="13.5">
      <c r="A66" s="57"/>
      <c r="B66" s="58"/>
      <c r="C66" s="36"/>
      <c r="D66" s="36"/>
      <c r="E66" s="55"/>
      <c r="F66" s="68"/>
      <c r="G66" s="54"/>
      <c r="H66" s="56"/>
      <c r="I66" s="36"/>
    </row>
    <row r="67" spans="1:9" ht="13.5">
      <c r="A67" s="57"/>
      <c r="B67" s="58"/>
      <c r="C67" s="36"/>
      <c r="D67" s="36"/>
      <c r="E67" s="55"/>
      <c r="F67" s="68"/>
      <c r="G67" s="54"/>
      <c r="H67" s="56"/>
      <c r="I67" s="36"/>
    </row>
    <row r="68" spans="1:9" ht="13.5">
      <c r="A68" s="57"/>
      <c r="B68" s="58"/>
      <c r="C68" s="36"/>
      <c r="D68" s="36"/>
      <c r="E68" s="55"/>
      <c r="F68" s="68"/>
      <c r="G68" s="54"/>
      <c r="H68" s="56"/>
      <c r="I68" s="36"/>
    </row>
    <row r="69" spans="1:9" ht="13.5">
      <c r="A69" s="57"/>
      <c r="B69" s="58"/>
      <c r="C69" s="36"/>
      <c r="D69" s="36"/>
      <c r="E69" s="55"/>
      <c r="F69" s="68"/>
      <c r="G69" s="54"/>
      <c r="H69" s="56"/>
      <c r="I69" s="36"/>
    </row>
    <row r="70" spans="1:9" ht="13.5">
      <c r="A70" s="55"/>
      <c r="B70" s="54"/>
      <c r="C70" s="36"/>
      <c r="D70" s="36"/>
      <c r="E70" s="55"/>
      <c r="F70" s="68"/>
      <c r="G70" s="54"/>
      <c r="H70" s="56"/>
      <c r="I70" s="36"/>
    </row>
    <row r="71" spans="1:9" ht="13.5">
      <c r="A71" s="36"/>
      <c r="B71" s="54"/>
      <c r="C71" s="36"/>
      <c r="D71" s="36"/>
      <c r="E71" s="55"/>
      <c r="F71" s="68"/>
      <c r="G71" s="54"/>
      <c r="H71" s="56"/>
      <c r="I71" s="36"/>
    </row>
    <row r="72" spans="1:9" ht="13.5">
      <c r="A72" s="36"/>
      <c r="B72" s="54"/>
      <c r="C72" s="36"/>
      <c r="D72" s="36"/>
      <c r="E72" s="55"/>
      <c r="F72" s="68"/>
      <c r="G72" s="54"/>
      <c r="H72" s="56"/>
      <c r="I72" s="36"/>
    </row>
    <row r="73" spans="1:9" ht="13.5">
      <c r="A73" s="57"/>
      <c r="B73" s="58"/>
      <c r="C73" s="36"/>
      <c r="D73" s="36"/>
      <c r="E73" s="55"/>
      <c r="F73" s="68"/>
      <c r="G73" s="54"/>
      <c r="H73" s="56"/>
      <c r="I73" s="36"/>
    </row>
    <row r="74" spans="1:9" ht="13.5">
      <c r="A74" s="57"/>
      <c r="B74" s="58"/>
      <c r="C74" s="36"/>
      <c r="D74" s="36"/>
      <c r="E74" s="55"/>
      <c r="F74" s="68"/>
      <c r="G74" s="54"/>
      <c r="H74" s="56"/>
      <c r="I74" s="36"/>
    </row>
    <row r="75" spans="1:9" ht="13.5">
      <c r="A75" s="57"/>
      <c r="B75" s="58"/>
      <c r="C75" s="36"/>
      <c r="D75" s="36"/>
      <c r="E75" s="55"/>
      <c r="F75" s="68"/>
      <c r="G75" s="54"/>
      <c r="H75" s="56"/>
      <c r="I75" s="36"/>
    </row>
    <row r="76" spans="1:9" ht="13.5">
      <c r="A76" s="57"/>
      <c r="B76" s="58"/>
      <c r="C76" s="36"/>
      <c r="D76" s="36"/>
      <c r="E76" s="55"/>
      <c r="F76" s="68"/>
      <c r="G76" s="54"/>
      <c r="H76" s="56"/>
      <c r="I76" s="36"/>
    </row>
    <row r="77" spans="1:9" ht="13.5">
      <c r="A77" s="57"/>
      <c r="B77" s="58"/>
      <c r="C77" s="36"/>
      <c r="D77" s="36"/>
      <c r="E77" s="55"/>
      <c r="F77" s="68"/>
      <c r="G77" s="54"/>
      <c r="H77" s="56"/>
      <c r="I77" s="36"/>
    </row>
    <row r="78" spans="1:9" ht="13.5">
      <c r="A78" s="55"/>
      <c r="B78" s="54"/>
      <c r="C78" s="36"/>
      <c r="D78" s="36"/>
      <c r="E78" s="55"/>
      <c r="F78" s="68"/>
      <c r="G78" s="54"/>
      <c r="H78" s="56"/>
      <c r="I78" s="36"/>
    </row>
    <row r="79" spans="1:9" ht="13.5">
      <c r="A79" s="36"/>
      <c r="B79" s="54"/>
      <c r="C79" s="36"/>
      <c r="D79" s="36"/>
      <c r="E79" s="55"/>
      <c r="F79" s="68"/>
      <c r="G79" s="54"/>
      <c r="H79" s="56"/>
      <c r="I79" s="36"/>
    </row>
    <row r="80" spans="1:9" ht="13.5">
      <c r="A80" s="36"/>
      <c r="B80" s="54"/>
      <c r="C80" s="36"/>
      <c r="D80" s="36"/>
      <c r="E80" s="55"/>
      <c r="F80" s="68"/>
      <c r="G80" s="54"/>
      <c r="H80" s="56"/>
      <c r="I80" s="36"/>
    </row>
    <row r="81" spans="1:9" ht="13.5">
      <c r="A81" s="57"/>
      <c r="B81" s="58"/>
      <c r="C81" s="36"/>
      <c r="D81" s="36"/>
      <c r="E81" s="55"/>
      <c r="F81" s="68"/>
      <c r="G81" s="54"/>
      <c r="H81" s="56"/>
      <c r="I81" s="36"/>
    </row>
    <row r="82" spans="1:9" ht="13.5">
      <c r="A82" s="57"/>
      <c r="B82" s="58"/>
      <c r="C82" s="36"/>
      <c r="D82" s="36"/>
      <c r="E82" s="55"/>
      <c r="F82" s="68"/>
      <c r="G82" s="54"/>
      <c r="H82" s="56"/>
      <c r="I82" s="36"/>
    </row>
    <row r="83" spans="1:9" ht="13.5">
      <c r="A83" s="57"/>
      <c r="B83" s="58"/>
      <c r="C83" s="36"/>
      <c r="D83" s="36"/>
      <c r="E83" s="55"/>
      <c r="F83" s="68"/>
      <c r="G83" s="54"/>
      <c r="H83" s="56"/>
      <c r="I83" s="36"/>
    </row>
    <row r="84" spans="1:9" ht="13.5">
      <c r="A84" s="57"/>
      <c r="B84" s="58"/>
      <c r="C84" s="36"/>
      <c r="D84" s="36"/>
      <c r="E84" s="55"/>
      <c r="F84" s="68"/>
      <c r="G84" s="54"/>
      <c r="H84" s="56"/>
      <c r="I84" s="36"/>
    </row>
    <row r="85" spans="1:9" ht="13.5">
      <c r="A85" s="57"/>
      <c r="B85" s="58"/>
      <c r="C85" s="36"/>
      <c r="D85" s="36"/>
      <c r="E85" s="55"/>
      <c r="F85" s="68"/>
      <c r="G85" s="54"/>
      <c r="H85" s="56"/>
      <c r="I85" s="36"/>
    </row>
    <row r="86" spans="1:9" ht="13.5">
      <c r="A86" s="55"/>
      <c r="B86" s="54"/>
      <c r="C86" s="36"/>
      <c r="D86" s="36"/>
      <c r="E86" s="55"/>
      <c r="F86" s="68"/>
      <c r="G86" s="54"/>
      <c r="H86" s="56"/>
      <c r="I86" s="36"/>
    </row>
    <row r="87" spans="1:9" ht="13.5">
      <c r="A87" s="36"/>
      <c r="B87" s="54"/>
      <c r="C87" s="36"/>
      <c r="D87" s="36"/>
      <c r="E87" s="55"/>
      <c r="F87" s="68"/>
      <c r="G87" s="54"/>
      <c r="H87" s="56"/>
      <c r="I87" s="36"/>
    </row>
    <row r="88" spans="1:9" ht="13.5">
      <c r="A88" s="36"/>
      <c r="B88" s="54"/>
      <c r="C88" s="36"/>
      <c r="D88" s="36"/>
      <c r="E88" s="55"/>
      <c r="F88" s="68"/>
      <c r="G88" s="54"/>
      <c r="H88" s="56"/>
      <c r="I88" s="36"/>
    </row>
    <row r="89" spans="1:9" ht="13.5">
      <c r="A89" s="57"/>
      <c r="B89" s="58"/>
      <c r="C89" s="36"/>
      <c r="D89" s="36"/>
      <c r="E89" s="55"/>
      <c r="F89" s="68"/>
      <c r="G89" s="54"/>
      <c r="H89" s="56"/>
      <c r="I89" s="36"/>
    </row>
    <row r="90" spans="1:9" ht="13.5">
      <c r="A90" s="57"/>
      <c r="B90" s="58"/>
      <c r="C90" s="36"/>
      <c r="D90" s="36"/>
      <c r="E90" s="55"/>
      <c r="F90" s="68"/>
      <c r="G90" s="54"/>
      <c r="H90" s="56"/>
      <c r="I90" s="36"/>
    </row>
    <row r="91" spans="1:9" ht="13.5">
      <c r="A91" s="57"/>
      <c r="B91" s="58"/>
      <c r="C91" s="36"/>
      <c r="D91" s="36"/>
      <c r="E91" s="55"/>
      <c r="F91" s="68"/>
      <c r="G91" s="54"/>
      <c r="H91" s="56"/>
      <c r="I91" s="36"/>
    </row>
    <row r="92" spans="1:9" ht="13.5">
      <c r="A92" s="57"/>
      <c r="B92" s="58"/>
      <c r="C92" s="36"/>
      <c r="D92" s="36"/>
      <c r="E92" s="55"/>
      <c r="F92" s="68"/>
      <c r="G92" s="54"/>
      <c r="H92" s="56"/>
      <c r="I92" s="36"/>
    </row>
    <row r="93" spans="1:9" ht="13.5">
      <c r="A93" s="57"/>
      <c r="B93" s="58"/>
      <c r="C93" s="36"/>
      <c r="D93" s="36"/>
      <c r="E93" s="55"/>
      <c r="F93" s="68"/>
      <c r="G93" s="54"/>
      <c r="H93" s="56"/>
      <c r="I93" s="36"/>
    </row>
    <row r="94" spans="1:9" ht="13.5">
      <c r="A94" s="55"/>
      <c r="B94" s="54"/>
      <c r="C94" s="36"/>
      <c r="D94" s="36"/>
      <c r="E94" s="55"/>
      <c r="F94" s="68"/>
      <c r="G94" s="54"/>
      <c r="H94" s="56"/>
      <c r="I94" s="36"/>
    </row>
    <row r="95" spans="1:9" ht="13.5">
      <c r="A95" s="36"/>
      <c r="B95" s="54"/>
      <c r="C95" s="36"/>
      <c r="D95" s="36"/>
      <c r="E95" s="55"/>
      <c r="F95" s="68"/>
      <c r="G95" s="54"/>
      <c r="H95" s="56"/>
      <c r="I95" s="36"/>
    </row>
    <row r="96" spans="1:9" ht="13.5">
      <c r="A96" s="36"/>
      <c r="B96" s="54"/>
      <c r="C96" s="36"/>
      <c r="D96" s="36"/>
      <c r="E96" s="55"/>
      <c r="F96" s="68"/>
      <c r="G96" s="54"/>
      <c r="H96" s="56"/>
      <c r="I96" s="36"/>
    </row>
    <row r="97" spans="1:9" ht="14.25">
      <c r="A97" s="36"/>
      <c r="B97" s="54"/>
      <c r="C97" s="36"/>
      <c r="D97" s="36"/>
      <c r="E97" s="55"/>
      <c r="F97" s="68"/>
      <c r="G97" s="54"/>
      <c r="H97" s="61"/>
      <c r="I97" s="36"/>
    </row>
  </sheetData>
  <printOptions horizontalCentered="1"/>
  <pageMargins left="0.6692913385826772" right="0" top="0.8661417322834646" bottom="0" header="0.35433070866141736" footer="0"/>
  <pageSetup fitToHeight="1" fitToWidth="1" horizontalDpi="300" verticalDpi="300" orientation="portrait" paperSize="9" scale="96" r:id="rId1"/>
  <headerFooter alignWithMargins="0">
    <oddHeader>&amp;CSan Giorgio 20-3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Foglio35"/>
  <dimension ref="A4:M377"/>
  <sheetViews>
    <sheetView zoomScale="75" zoomScaleNormal="75" workbookViewId="0" topLeftCell="C352">
      <selection activeCell="J37" sqref="J35:J37"/>
    </sheetView>
  </sheetViews>
  <sheetFormatPr defaultColWidth="9.140625" defaultRowHeight="12.75"/>
  <cols>
    <col min="1" max="1" width="8.140625" style="37" customWidth="1"/>
    <col min="2" max="2" width="5.57421875" style="62" customWidth="1"/>
    <col min="3" max="3" width="8.140625" style="37" customWidth="1"/>
    <col min="4" max="4" width="10.57421875" style="37" customWidth="1"/>
    <col min="5" max="5" width="7.8515625" style="63" customWidth="1"/>
    <col min="6" max="6" width="32.57421875" style="69" customWidth="1"/>
    <col min="7" max="7" width="8.57421875" style="62" customWidth="1"/>
    <col min="8" max="8" width="10.8515625" style="64" customWidth="1"/>
    <col min="9" max="9" width="5.7109375" style="64" customWidth="1"/>
    <col min="10" max="13" width="6.8515625" style="37" customWidth="1"/>
    <col min="14" max="16384" width="9.140625" style="37" customWidth="1"/>
  </cols>
  <sheetData>
    <row r="4" spans="1:9" ht="14.25" thickBot="1">
      <c r="A4" s="57"/>
      <c r="B4" s="58"/>
      <c r="C4" s="36"/>
      <c r="D4" s="36"/>
      <c r="E4" s="55"/>
      <c r="F4" s="68"/>
      <c r="G4" s="54"/>
      <c r="H4" s="56"/>
      <c r="I4" s="56"/>
    </row>
    <row r="5" spans="1:9" s="82" customFormat="1" ht="22.5" customHeight="1">
      <c r="A5" s="234" t="s">
        <v>143</v>
      </c>
      <c r="B5" s="368" t="s">
        <v>384</v>
      </c>
      <c r="C5" s="362"/>
      <c r="D5" s="362"/>
      <c r="E5" s="161" t="s">
        <v>136</v>
      </c>
      <c r="F5" s="235" t="s">
        <v>311</v>
      </c>
      <c r="G5" s="161" t="s">
        <v>4</v>
      </c>
      <c r="H5" s="236" t="s">
        <v>80</v>
      </c>
      <c r="I5" s="166"/>
    </row>
    <row r="6" spans="1:9" s="82" customFormat="1" ht="22.5" customHeight="1">
      <c r="A6" s="275"/>
      <c r="B6" s="276"/>
      <c r="C6" s="276" t="s">
        <v>381</v>
      </c>
      <c r="D6" s="151"/>
      <c r="E6" s="277"/>
      <c r="F6" s="369" t="s">
        <v>375</v>
      </c>
      <c r="G6" s="370"/>
      <c r="H6" s="370"/>
      <c r="I6" s="371"/>
    </row>
    <row r="7" spans="1:9" s="69" customFormat="1" ht="14.25" thickBot="1">
      <c r="A7" s="74" t="s">
        <v>6</v>
      </c>
      <c r="B7" s="38"/>
      <c r="C7" s="75" t="s">
        <v>7</v>
      </c>
      <c r="D7" s="65"/>
      <c r="E7" s="75" t="s">
        <v>8</v>
      </c>
      <c r="F7" s="65"/>
      <c r="G7" s="70" t="s">
        <v>148</v>
      </c>
      <c r="H7" s="76" t="s">
        <v>10</v>
      </c>
      <c r="I7" s="167" t="s">
        <v>374</v>
      </c>
    </row>
    <row r="8" spans="1:9" ht="14.25">
      <c r="A8" s="42">
        <v>1</v>
      </c>
      <c r="B8" s="43"/>
      <c r="C8" s="44" t="s">
        <v>13</v>
      </c>
      <c r="D8" s="45"/>
      <c r="E8" s="44" t="s">
        <v>291</v>
      </c>
      <c r="F8" s="66"/>
      <c r="G8" s="71"/>
      <c r="H8" s="46"/>
      <c r="I8" s="164"/>
    </row>
    <row r="9" spans="1:9" ht="14.25">
      <c r="A9" s="47">
        <v>2</v>
      </c>
      <c r="B9" s="48"/>
      <c r="C9" s="44" t="s">
        <v>417</v>
      </c>
      <c r="D9" s="50"/>
      <c r="E9" s="49" t="s">
        <v>158</v>
      </c>
      <c r="F9" s="67"/>
      <c r="G9" s="72"/>
      <c r="H9" s="51"/>
      <c r="I9" s="163"/>
    </row>
    <row r="10" spans="1:9" ht="14.25">
      <c r="A10" s="47">
        <v>3</v>
      </c>
      <c r="B10" s="48"/>
      <c r="C10" s="49" t="s">
        <v>169</v>
      </c>
      <c r="D10" s="50"/>
      <c r="E10" s="49" t="s">
        <v>289</v>
      </c>
      <c r="F10" s="67"/>
      <c r="G10" s="72"/>
      <c r="H10" s="51"/>
      <c r="I10" s="163"/>
    </row>
    <row r="11" spans="1:9" ht="14.25">
      <c r="A11" s="47">
        <v>4</v>
      </c>
      <c r="B11" s="48"/>
      <c r="C11" s="49" t="s">
        <v>17</v>
      </c>
      <c r="D11" s="50"/>
      <c r="E11" s="49" t="s">
        <v>243</v>
      </c>
      <c r="F11" s="67"/>
      <c r="G11" s="72"/>
      <c r="H11" s="51"/>
      <c r="I11" s="163"/>
    </row>
    <row r="12" spans="1:9" ht="14.25">
      <c r="A12" s="47">
        <v>5</v>
      </c>
      <c r="B12" s="48"/>
      <c r="C12" s="49" t="s">
        <v>13</v>
      </c>
      <c r="D12" s="50"/>
      <c r="E12" s="49" t="s">
        <v>217</v>
      </c>
      <c r="F12" s="67"/>
      <c r="G12" s="72"/>
      <c r="H12" s="51"/>
      <c r="I12" s="163"/>
    </row>
    <row r="13" spans="1:9" ht="14.25">
      <c r="A13" s="47">
        <v>6</v>
      </c>
      <c r="B13" s="48"/>
      <c r="C13" s="49" t="s">
        <v>66</v>
      </c>
      <c r="D13" s="50"/>
      <c r="E13" s="49" t="s">
        <v>196</v>
      </c>
      <c r="F13" s="67"/>
      <c r="G13" s="72"/>
      <c r="H13" s="51"/>
      <c r="I13" s="163"/>
    </row>
    <row r="14" spans="1:9" ht="15.75">
      <c r="A14" s="258"/>
      <c r="B14" s="259"/>
      <c r="C14" s="259" t="s">
        <v>382</v>
      </c>
      <c r="D14" s="50"/>
      <c r="E14" s="49" t="s">
        <v>127</v>
      </c>
      <c r="F14" s="369"/>
      <c r="G14" s="370"/>
      <c r="H14" s="370"/>
      <c r="I14" s="372"/>
    </row>
    <row r="15" spans="1:9" ht="14.25">
      <c r="A15" s="47">
        <v>1</v>
      </c>
      <c r="B15" s="48"/>
      <c r="C15" s="44" t="s">
        <v>181</v>
      </c>
      <c r="D15" s="50"/>
      <c r="E15" s="49" t="s">
        <v>189</v>
      </c>
      <c r="F15" s="67"/>
      <c r="G15" s="72"/>
      <c r="H15" s="51"/>
      <c r="I15" s="163"/>
    </row>
    <row r="16" spans="1:9" ht="14.25">
      <c r="A16" s="47">
        <v>2</v>
      </c>
      <c r="B16" s="48"/>
      <c r="C16" s="49" t="s">
        <v>13</v>
      </c>
      <c r="D16" s="50"/>
      <c r="E16" s="49" t="s">
        <v>218</v>
      </c>
      <c r="F16" s="67"/>
      <c r="G16" s="72"/>
      <c r="H16" s="51"/>
      <c r="I16" s="163"/>
    </row>
    <row r="17" spans="1:9" ht="14.25">
      <c r="A17" s="47">
        <v>3</v>
      </c>
      <c r="B17" s="48"/>
      <c r="C17" s="49" t="s">
        <v>413</v>
      </c>
      <c r="D17" s="50"/>
      <c r="E17" s="49" t="s">
        <v>165</v>
      </c>
      <c r="F17" s="67"/>
      <c r="G17" s="72"/>
      <c r="H17" s="51"/>
      <c r="I17" s="163"/>
    </row>
    <row r="18" spans="1:9" ht="14.25">
      <c r="A18" s="47">
        <v>4</v>
      </c>
      <c r="B18" s="48"/>
      <c r="C18" s="44" t="s">
        <v>17</v>
      </c>
      <c r="D18" s="50"/>
      <c r="E18" s="49" t="s">
        <v>245</v>
      </c>
      <c r="F18" s="67"/>
      <c r="G18" s="72"/>
      <c r="H18" s="51"/>
      <c r="I18" s="163"/>
    </row>
    <row r="19" spans="1:9" ht="14.25">
      <c r="A19" s="47">
        <v>5</v>
      </c>
      <c r="B19" s="48"/>
      <c r="C19" s="44" t="s">
        <v>169</v>
      </c>
      <c r="D19" s="50"/>
      <c r="E19" s="49" t="s">
        <v>172</v>
      </c>
      <c r="F19" s="67"/>
      <c r="G19" s="72"/>
      <c r="H19" s="51"/>
      <c r="I19" s="163"/>
    </row>
    <row r="20" spans="1:9" ht="14.25">
      <c r="A20" s="47">
        <v>6</v>
      </c>
      <c r="B20" s="48"/>
      <c r="C20" s="49" t="s">
        <v>13</v>
      </c>
      <c r="D20" s="50"/>
      <c r="E20" s="49" t="s">
        <v>259</v>
      </c>
      <c r="F20" s="67"/>
      <c r="G20" s="72"/>
      <c r="H20" s="51"/>
      <c r="I20" s="163"/>
    </row>
    <row r="21" spans="1:9" ht="15.75">
      <c r="A21" s="258"/>
      <c r="B21" s="259"/>
      <c r="C21" s="259" t="s">
        <v>383</v>
      </c>
      <c r="D21" s="50"/>
      <c r="E21" s="49" t="s">
        <v>127</v>
      </c>
      <c r="F21" s="369"/>
      <c r="G21" s="370"/>
      <c r="H21" s="370"/>
      <c r="I21" s="372"/>
    </row>
    <row r="22" spans="1:9" ht="14.25">
      <c r="A22" s="47">
        <v>1</v>
      </c>
      <c r="B22" s="48"/>
      <c r="C22" s="44" t="s">
        <v>66</v>
      </c>
      <c r="D22" s="50"/>
      <c r="E22" s="49" t="s">
        <v>195</v>
      </c>
      <c r="F22" s="67"/>
      <c r="G22" s="72"/>
      <c r="H22" s="51"/>
      <c r="I22" s="163"/>
    </row>
    <row r="23" spans="1:9" ht="14.25">
      <c r="A23" s="47">
        <v>2</v>
      </c>
      <c r="B23" s="48"/>
      <c r="C23" s="49" t="s">
        <v>17</v>
      </c>
      <c r="D23" s="50"/>
      <c r="E23" s="49" t="s">
        <v>244</v>
      </c>
      <c r="F23" s="67"/>
      <c r="G23" s="72"/>
      <c r="H23" s="51"/>
      <c r="I23" s="163"/>
    </row>
    <row r="24" spans="1:9" ht="14.25">
      <c r="A24" s="47">
        <v>3</v>
      </c>
      <c r="B24" s="48"/>
      <c r="C24" s="49" t="s">
        <v>13</v>
      </c>
      <c r="D24" s="50"/>
      <c r="E24" s="49" t="s">
        <v>290</v>
      </c>
      <c r="F24" s="67"/>
      <c r="G24" s="72"/>
      <c r="H24" s="51"/>
      <c r="I24" s="163"/>
    </row>
    <row r="25" spans="1:9" ht="14.25">
      <c r="A25" s="47">
        <v>4</v>
      </c>
      <c r="B25" s="48"/>
      <c r="C25" s="49" t="s">
        <v>417</v>
      </c>
      <c r="D25" s="50"/>
      <c r="E25" s="49" t="s">
        <v>159</v>
      </c>
      <c r="F25" s="67"/>
      <c r="G25" s="72"/>
      <c r="H25" s="51"/>
      <c r="I25" s="163"/>
    </row>
    <row r="26" spans="1:9" ht="14.25">
      <c r="A26" s="47">
        <v>5</v>
      </c>
      <c r="B26" s="48"/>
      <c r="C26" s="49" t="s">
        <v>413</v>
      </c>
      <c r="D26" s="50"/>
      <c r="E26" s="49" t="s">
        <v>164</v>
      </c>
      <c r="F26" s="67"/>
      <c r="G26" s="72"/>
      <c r="H26" s="51"/>
      <c r="I26" s="163"/>
    </row>
    <row r="27" spans="1:9" ht="15" thickBot="1">
      <c r="A27" s="52">
        <v>6</v>
      </c>
      <c r="B27" s="53"/>
      <c r="C27" s="39" t="s">
        <v>17</v>
      </c>
      <c r="D27" s="40"/>
      <c r="E27" s="39" t="s">
        <v>246</v>
      </c>
      <c r="F27" s="65"/>
      <c r="G27" s="70"/>
      <c r="H27" s="41"/>
      <c r="I27" s="165"/>
    </row>
    <row r="28" spans="1:9" ht="14.25" thickBot="1">
      <c r="A28" s="57"/>
      <c r="B28" s="58"/>
      <c r="C28" s="36"/>
      <c r="D28" s="36"/>
      <c r="E28" s="55"/>
      <c r="F28" s="68"/>
      <c r="G28" s="54"/>
      <c r="H28" s="56"/>
      <c r="I28" s="36"/>
    </row>
    <row r="29" spans="1:10" s="82" customFormat="1" ht="22.5" customHeight="1">
      <c r="A29" s="78" t="s">
        <v>143</v>
      </c>
      <c r="B29" s="79">
        <v>4</v>
      </c>
      <c r="C29" s="80" t="s">
        <v>362</v>
      </c>
      <c r="D29" s="80"/>
      <c r="E29" s="79" t="s">
        <v>134</v>
      </c>
      <c r="F29" s="80" t="s">
        <v>357</v>
      </c>
      <c r="G29" s="79" t="s">
        <v>4</v>
      </c>
      <c r="H29" s="73" t="s">
        <v>37</v>
      </c>
      <c r="I29" s="166"/>
      <c r="J29" s="289"/>
    </row>
    <row r="30" spans="1:10" s="69" customFormat="1" ht="14.25" thickBot="1">
      <c r="A30" s="74" t="s">
        <v>6</v>
      </c>
      <c r="B30" s="38"/>
      <c r="C30" s="75" t="s">
        <v>7</v>
      </c>
      <c r="D30" s="65"/>
      <c r="E30" s="75" t="s">
        <v>8</v>
      </c>
      <c r="F30" s="65"/>
      <c r="G30" s="70" t="s">
        <v>148</v>
      </c>
      <c r="H30" s="76" t="s">
        <v>10</v>
      </c>
      <c r="I30" s="167" t="s">
        <v>374</v>
      </c>
      <c r="J30" s="287"/>
    </row>
    <row r="31" spans="1:10" ht="14.25">
      <c r="A31" s="42">
        <v>1</v>
      </c>
      <c r="B31" s="43"/>
      <c r="C31" s="44" t="s">
        <v>181</v>
      </c>
      <c r="D31" s="45"/>
      <c r="E31" s="44" t="s">
        <v>182</v>
      </c>
      <c r="F31" s="66"/>
      <c r="G31" s="71"/>
      <c r="H31" s="46"/>
      <c r="I31" s="46"/>
      <c r="J31" s="286">
        <f>I31</f>
        <v>0</v>
      </c>
    </row>
    <row r="32" spans="1:10" ht="14.25">
      <c r="A32" s="47">
        <v>2</v>
      </c>
      <c r="B32" s="48"/>
      <c r="C32" s="49" t="s">
        <v>66</v>
      </c>
      <c r="D32" s="50"/>
      <c r="E32" s="49" t="s">
        <v>194</v>
      </c>
      <c r="F32" s="67"/>
      <c r="G32" s="72"/>
      <c r="H32" s="51"/>
      <c r="I32" s="51"/>
      <c r="J32" s="286">
        <f>I32</f>
        <v>0</v>
      </c>
    </row>
    <row r="33" spans="1:10" ht="14.25">
      <c r="A33" s="47">
        <v>3</v>
      </c>
      <c r="B33" s="48"/>
      <c r="C33" s="49" t="s">
        <v>413</v>
      </c>
      <c r="D33" s="50"/>
      <c r="E33" s="49" t="s">
        <v>211</v>
      </c>
      <c r="F33" s="67"/>
      <c r="G33" s="72"/>
      <c r="H33" s="51"/>
      <c r="I33" s="51"/>
      <c r="J33" s="286">
        <f>I33</f>
        <v>0</v>
      </c>
    </row>
    <row r="34" spans="1:10" ht="15" thickBot="1">
      <c r="A34" s="52">
        <v>4</v>
      </c>
      <c r="B34" s="53"/>
      <c r="C34" s="39" t="s">
        <v>237</v>
      </c>
      <c r="D34" s="40"/>
      <c r="E34" s="39" t="s">
        <v>363</v>
      </c>
      <c r="F34" s="65"/>
      <c r="G34" s="70"/>
      <c r="H34" s="41"/>
      <c r="I34" s="41"/>
      <c r="J34" s="286">
        <f>I34</f>
        <v>0</v>
      </c>
    </row>
    <row r="35" spans="1:10" ht="14.25" thickBot="1">
      <c r="A35" s="57"/>
      <c r="B35" s="58"/>
      <c r="C35" s="36"/>
      <c r="D35" s="36"/>
      <c r="E35" s="55"/>
      <c r="F35" s="68"/>
      <c r="G35" s="54"/>
      <c r="H35" s="56"/>
      <c r="I35" s="36"/>
      <c r="J35" s="36"/>
    </row>
    <row r="36" spans="1:10" s="90" customFormat="1" ht="22.5" customHeight="1">
      <c r="A36" s="179" t="s">
        <v>143</v>
      </c>
      <c r="B36" s="180">
        <v>5</v>
      </c>
      <c r="C36" s="181" t="s">
        <v>364</v>
      </c>
      <c r="D36" s="181"/>
      <c r="E36" s="180" t="s">
        <v>134</v>
      </c>
      <c r="F36" s="181" t="s">
        <v>357</v>
      </c>
      <c r="G36" s="180" t="s">
        <v>133</v>
      </c>
      <c r="H36" s="182" t="s">
        <v>37</v>
      </c>
      <c r="I36" s="183"/>
      <c r="J36" s="89"/>
    </row>
    <row r="37" spans="1:10" s="98" customFormat="1" ht="14.25" thickBot="1">
      <c r="A37" s="184" t="s">
        <v>6</v>
      </c>
      <c r="B37" s="185"/>
      <c r="C37" s="186" t="s">
        <v>7</v>
      </c>
      <c r="D37" s="187"/>
      <c r="E37" s="186" t="s">
        <v>8</v>
      </c>
      <c r="F37" s="187"/>
      <c r="G37" s="188" t="s">
        <v>148</v>
      </c>
      <c r="H37" s="189" t="s">
        <v>10</v>
      </c>
      <c r="I37" s="190" t="s">
        <v>374</v>
      </c>
      <c r="J37" s="97"/>
    </row>
    <row r="38" spans="1:10" ht="14.25">
      <c r="A38" s="42">
        <v>1</v>
      </c>
      <c r="B38" s="43"/>
      <c r="C38" s="44" t="s">
        <v>417</v>
      </c>
      <c r="D38" s="45"/>
      <c r="E38" s="44" t="s">
        <v>150</v>
      </c>
      <c r="F38" s="66"/>
      <c r="G38" s="71"/>
      <c r="H38" s="46"/>
      <c r="I38" s="46"/>
      <c r="J38" s="286">
        <f>I38</f>
        <v>0</v>
      </c>
    </row>
    <row r="39" spans="1:10" ht="14.25">
      <c r="A39" s="47">
        <v>2</v>
      </c>
      <c r="B39" s="48"/>
      <c r="C39" s="49" t="s">
        <v>169</v>
      </c>
      <c r="D39" s="50"/>
      <c r="E39" s="49" t="s">
        <v>170</v>
      </c>
      <c r="F39" s="67"/>
      <c r="G39" s="72"/>
      <c r="H39" s="51"/>
      <c r="I39" s="51"/>
      <c r="J39" s="286">
        <f>I39</f>
        <v>0</v>
      </c>
    </row>
    <row r="40" spans="1:10" ht="14.25">
      <c r="A40" s="47">
        <v>3</v>
      </c>
      <c r="B40" s="48"/>
      <c r="C40" s="44" t="s">
        <v>181</v>
      </c>
      <c r="D40" s="50"/>
      <c r="E40" s="49" t="s">
        <v>183</v>
      </c>
      <c r="F40" s="67"/>
      <c r="G40" s="72"/>
      <c r="H40" s="51"/>
      <c r="I40" s="51"/>
      <c r="J40" s="286">
        <f>I40</f>
        <v>0</v>
      </c>
    </row>
    <row r="41" spans="1:10" ht="14.25">
      <c r="A41" s="47">
        <v>4</v>
      </c>
      <c r="B41" s="48"/>
      <c r="C41" s="49" t="s">
        <v>17</v>
      </c>
      <c r="D41" s="50"/>
      <c r="E41" s="49" t="s">
        <v>365</v>
      </c>
      <c r="F41" s="67"/>
      <c r="G41" s="72"/>
      <c r="H41" s="51"/>
      <c r="I41" s="51"/>
      <c r="J41" s="286">
        <f>I41</f>
        <v>0</v>
      </c>
    </row>
    <row r="42" spans="1:10" ht="15" thickBot="1">
      <c r="A42" s="52">
        <v>5</v>
      </c>
      <c r="B42" s="53"/>
      <c r="C42" s="39" t="s">
        <v>266</v>
      </c>
      <c r="D42" s="40"/>
      <c r="E42" s="39" t="s">
        <v>267</v>
      </c>
      <c r="F42" s="65"/>
      <c r="G42" s="70"/>
      <c r="H42" s="41"/>
      <c r="I42" s="41"/>
      <c r="J42" s="286">
        <f>I42</f>
        <v>0</v>
      </c>
    </row>
    <row r="43" spans="1:9" ht="14.25" thickBot="1">
      <c r="A43" s="57"/>
      <c r="B43" s="58"/>
      <c r="C43" s="36"/>
      <c r="D43" s="36"/>
      <c r="E43" s="55"/>
      <c r="F43" s="68"/>
      <c r="G43" s="54"/>
      <c r="H43" s="56"/>
      <c r="I43" s="36"/>
    </row>
    <row r="44" spans="1:9" s="90" customFormat="1" ht="22.5" customHeight="1">
      <c r="A44" s="234" t="s">
        <v>143</v>
      </c>
      <c r="B44" s="368" t="s">
        <v>385</v>
      </c>
      <c r="C44" s="362"/>
      <c r="D44" s="362"/>
      <c r="E44" s="244" t="s">
        <v>136</v>
      </c>
      <c r="F44" s="245" t="s">
        <v>320</v>
      </c>
      <c r="G44" s="244" t="s">
        <v>133</v>
      </c>
      <c r="H44" s="246" t="s">
        <v>80</v>
      </c>
      <c r="I44" s="183"/>
    </row>
    <row r="45" spans="1:9" s="90" customFormat="1" ht="22.5" customHeight="1">
      <c r="A45" s="275"/>
      <c r="B45" s="276"/>
      <c r="C45" s="261" t="s">
        <v>386</v>
      </c>
      <c r="D45" s="151"/>
      <c r="E45" s="277"/>
      <c r="F45" s="369" t="s">
        <v>322</v>
      </c>
      <c r="G45" s="370"/>
      <c r="H45" s="370"/>
      <c r="I45" s="371"/>
    </row>
    <row r="46" spans="1:9" s="98" customFormat="1" ht="14.25" thickBot="1">
      <c r="A46" s="184" t="s">
        <v>6</v>
      </c>
      <c r="B46" s="185"/>
      <c r="C46" s="186" t="s">
        <v>7</v>
      </c>
      <c r="D46" s="187"/>
      <c r="E46" s="186" t="s">
        <v>8</v>
      </c>
      <c r="F46" s="187"/>
      <c r="G46" s="188" t="s">
        <v>148</v>
      </c>
      <c r="H46" s="189" t="s">
        <v>10</v>
      </c>
      <c r="I46" s="190" t="s">
        <v>374</v>
      </c>
    </row>
    <row r="47" spans="1:9" ht="14.25">
      <c r="A47" s="42">
        <v>1</v>
      </c>
      <c r="B47" s="43"/>
      <c r="C47" s="44" t="s">
        <v>13</v>
      </c>
      <c r="D47" s="45"/>
      <c r="E47" s="44" t="s">
        <v>260</v>
      </c>
      <c r="F47" s="66"/>
      <c r="G47" s="71"/>
      <c r="H47" s="46"/>
      <c r="I47" s="164"/>
    </row>
    <row r="48" spans="1:9" ht="14.25">
      <c r="A48" s="47">
        <v>2</v>
      </c>
      <c r="B48" s="48"/>
      <c r="C48" s="44" t="s">
        <v>417</v>
      </c>
      <c r="D48" s="50"/>
      <c r="E48" s="49" t="s">
        <v>160</v>
      </c>
      <c r="F48" s="67"/>
      <c r="G48" s="72"/>
      <c r="H48" s="51"/>
      <c r="I48" s="163"/>
    </row>
    <row r="49" spans="1:9" ht="14.25">
      <c r="A49" s="47">
        <v>3</v>
      </c>
      <c r="B49" s="48"/>
      <c r="C49" s="44" t="s">
        <v>266</v>
      </c>
      <c r="D49" s="50"/>
      <c r="E49" s="49" t="s">
        <v>262</v>
      </c>
      <c r="F49" s="67"/>
      <c r="G49" s="72"/>
      <c r="H49" s="51"/>
      <c r="I49" s="163"/>
    </row>
    <row r="50" spans="1:9" ht="14.25">
      <c r="A50" s="47">
        <v>4</v>
      </c>
      <c r="B50" s="48"/>
      <c r="C50" s="49" t="s">
        <v>13</v>
      </c>
      <c r="D50" s="50"/>
      <c r="E50" s="49" t="s">
        <v>223</v>
      </c>
      <c r="F50" s="67"/>
      <c r="G50" s="72"/>
      <c r="H50" s="51"/>
      <c r="I50" s="163"/>
    </row>
    <row r="51" spans="1:9" ht="14.25">
      <c r="A51" s="47">
        <v>5</v>
      </c>
      <c r="B51" s="48"/>
      <c r="C51" s="44" t="s">
        <v>181</v>
      </c>
      <c r="D51" s="50"/>
      <c r="E51" s="49" t="s">
        <v>318</v>
      </c>
      <c r="F51" s="67"/>
      <c r="G51" s="72"/>
      <c r="H51" s="51"/>
      <c r="I51" s="163"/>
    </row>
    <row r="52" spans="1:9" ht="14.25">
      <c r="A52" s="47">
        <v>6</v>
      </c>
      <c r="B52" s="48"/>
      <c r="C52" s="44" t="s">
        <v>13</v>
      </c>
      <c r="D52" s="50"/>
      <c r="E52" s="49" t="s">
        <v>220</v>
      </c>
      <c r="F52" s="67"/>
      <c r="G52" s="72"/>
      <c r="H52" s="51"/>
      <c r="I52" s="164"/>
    </row>
    <row r="53" spans="1:9" ht="15.75">
      <c r="A53" s="47"/>
      <c r="B53" s="48"/>
      <c r="C53" s="261" t="s">
        <v>387</v>
      </c>
      <c r="D53" s="50"/>
      <c r="E53" s="49"/>
      <c r="F53" s="67"/>
      <c r="G53" s="72"/>
      <c r="H53" s="51"/>
      <c r="I53" s="164"/>
    </row>
    <row r="54" spans="1:9" ht="14.25">
      <c r="A54" s="47">
        <v>1</v>
      </c>
      <c r="B54" s="48"/>
      <c r="C54" s="44" t="s">
        <v>181</v>
      </c>
      <c r="D54" s="50"/>
      <c r="E54" s="49" t="s">
        <v>190</v>
      </c>
      <c r="F54" s="67"/>
      <c r="G54" s="72"/>
      <c r="H54" s="51"/>
      <c r="I54" s="164"/>
    </row>
    <row r="55" spans="1:9" ht="14.25">
      <c r="A55" s="47">
        <v>2</v>
      </c>
      <c r="B55" s="48"/>
      <c r="C55" s="44" t="s">
        <v>13</v>
      </c>
      <c r="D55" s="50"/>
      <c r="E55" s="49" t="s">
        <v>221</v>
      </c>
      <c r="F55" s="67"/>
      <c r="G55" s="72"/>
      <c r="H55" s="51"/>
      <c r="I55" s="164"/>
    </row>
    <row r="56" spans="1:9" ht="14.25">
      <c r="A56" s="47">
        <v>3</v>
      </c>
      <c r="B56" s="48"/>
      <c r="C56" s="44" t="s">
        <v>417</v>
      </c>
      <c r="D56" s="50"/>
      <c r="E56" s="49" t="s">
        <v>154</v>
      </c>
      <c r="F56" s="67"/>
      <c r="G56" s="72"/>
      <c r="H56" s="51"/>
      <c r="I56" s="164"/>
    </row>
    <row r="57" spans="1:9" ht="14.25">
      <c r="A57" s="47">
        <v>4</v>
      </c>
      <c r="B57" s="48"/>
      <c r="C57" s="44" t="s">
        <v>13</v>
      </c>
      <c r="D57" s="50"/>
      <c r="E57" s="49" t="s">
        <v>222</v>
      </c>
      <c r="F57" s="67"/>
      <c r="G57" s="72"/>
      <c r="H57" s="51"/>
      <c r="I57" s="164"/>
    </row>
    <row r="58" spans="1:9" ht="14.25">
      <c r="A58" s="47">
        <v>5</v>
      </c>
      <c r="B58" s="48"/>
      <c r="C58" s="49" t="s">
        <v>17</v>
      </c>
      <c r="D58" s="50"/>
      <c r="E58" s="49" t="s">
        <v>247</v>
      </c>
      <c r="F58" s="67"/>
      <c r="G58" s="72"/>
      <c r="H58" s="51"/>
      <c r="I58" s="164"/>
    </row>
    <row r="59" spans="1:9" ht="15" thickBot="1">
      <c r="A59" s="52">
        <v>6</v>
      </c>
      <c r="B59" s="196"/>
      <c r="C59" s="39" t="s">
        <v>13</v>
      </c>
      <c r="D59" s="40"/>
      <c r="E59" s="39" t="s">
        <v>219</v>
      </c>
      <c r="F59" s="65"/>
      <c r="G59" s="70"/>
      <c r="H59" s="41"/>
      <c r="I59" s="165"/>
    </row>
    <row r="60" spans="1:9" ht="14.25" thickBot="1">
      <c r="A60" s="57"/>
      <c r="B60" s="58"/>
      <c r="C60" s="36"/>
      <c r="D60" s="36"/>
      <c r="E60" s="55"/>
      <c r="F60" s="68"/>
      <c r="G60" s="54"/>
      <c r="H60" s="56"/>
      <c r="I60" s="56"/>
    </row>
    <row r="61" spans="1:9" ht="15">
      <c r="A61" s="234" t="s">
        <v>143</v>
      </c>
      <c r="B61" s="361" t="s">
        <v>388</v>
      </c>
      <c r="C61" s="362"/>
      <c r="D61" s="362"/>
      <c r="E61" s="161">
        <v>720</v>
      </c>
      <c r="F61" s="235" t="s">
        <v>353</v>
      </c>
      <c r="G61" s="161" t="s">
        <v>4</v>
      </c>
      <c r="H61" s="236" t="s">
        <v>37</v>
      </c>
      <c r="I61" s="183"/>
    </row>
    <row r="62" spans="1:9" ht="15">
      <c r="A62" s="258"/>
      <c r="B62" s="259"/>
      <c r="C62" s="260" t="s">
        <v>389</v>
      </c>
      <c r="D62" s="239"/>
      <c r="E62" s="240"/>
      <c r="F62" s="365" t="s">
        <v>391</v>
      </c>
      <c r="G62" s="366"/>
      <c r="H62" s="366"/>
      <c r="I62" s="367"/>
    </row>
    <row r="63" spans="1:9" ht="14.25" thickBot="1">
      <c r="A63" s="74" t="s">
        <v>6</v>
      </c>
      <c r="B63" s="38"/>
      <c r="C63" s="75" t="s">
        <v>7</v>
      </c>
      <c r="D63" s="65"/>
      <c r="E63" s="75" t="s">
        <v>8</v>
      </c>
      <c r="F63" s="65"/>
      <c r="G63" s="70" t="s">
        <v>148</v>
      </c>
      <c r="H63" s="76" t="s">
        <v>10</v>
      </c>
      <c r="I63" s="190" t="s">
        <v>374</v>
      </c>
    </row>
    <row r="64" spans="1:9" ht="13.5">
      <c r="A64" s="248"/>
      <c r="B64" s="253" t="s">
        <v>378</v>
      </c>
      <c r="C64" s="249"/>
      <c r="D64" s="250"/>
      <c r="E64" s="249"/>
      <c r="F64" s="250"/>
      <c r="G64" s="251"/>
      <c r="H64" s="252"/>
      <c r="I64" s="246"/>
    </row>
    <row r="65" spans="1:10" ht="14.25">
      <c r="A65" s="42">
        <v>1</v>
      </c>
      <c r="B65" s="241"/>
      <c r="C65" s="44" t="s">
        <v>181</v>
      </c>
      <c r="D65" s="45"/>
      <c r="E65" s="44" t="s">
        <v>186</v>
      </c>
      <c r="F65" s="66"/>
      <c r="G65" s="71"/>
      <c r="H65" s="46"/>
      <c r="I65" s="46"/>
      <c r="J65" s="312">
        <f>I65/2</f>
        <v>0</v>
      </c>
    </row>
    <row r="66" spans="1:10" ht="14.25">
      <c r="A66" s="47">
        <v>2</v>
      </c>
      <c r="B66" s="48"/>
      <c r="C66" s="49" t="s">
        <v>169</v>
      </c>
      <c r="D66" s="50"/>
      <c r="E66" s="49" t="s">
        <v>171</v>
      </c>
      <c r="F66" s="67"/>
      <c r="G66" s="72"/>
      <c r="H66" s="51"/>
      <c r="I66" s="51"/>
      <c r="J66" s="312">
        <f>I66/2</f>
        <v>0</v>
      </c>
    </row>
    <row r="67" spans="1:10" ht="14.25">
      <c r="A67" s="47">
        <v>3</v>
      </c>
      <c r="B67" s="48"/>
      <c r="C67" s="44" t="s">
        <v>417</v>
      </c>
      <c r="D67" s="50"/>
      <c r="E67" s="49" t="s">
        <v>155</v>
      </c>
      <c r="F67" s="67"/>
      <c r="G67" s="72"/>
      <c r="H67" s="51"/>
      <c r="I67" s="51"/>
      <c r="J67" s="312">
        <f>I67/2</f>
        <v>0</v>
      </c>
    </row>
    <row r="68" spans="1:10" ht="14.25">
      <c r="A68" s="47">
        <v>4</v>
      </c>
      <c r="B68" s="48"/>
      <c r="C68" s="44" t="s">
        <v>181</v>
      </c>
      <c r="D68" s="50"/>
      <c r="E68" s="49" t="s">
        <v>184</v>
      </c>
      <c r="F68" s="67"/>
      <c r="G68" s="72"/>
      <c r="H68" s="51"/>
      <c r="I68" s="51"/>
      <c r="J68" s="312">
        <f>I68/2</f>
        <v>0</v>
      </c>
    </row>
    <row r="69" spans="1:10" ht="14.25">
      <c r="A69" s="47">
        <v>5</v>
      </c>
      <c r="B69" s="48"/>
      <c r="C69" s="44" t="s">
        <v>207</v>
      </c>
      <c r="D69" s="50"/>
      <c r="E69" s="49" t="s">
        <v>208</v>
      </c>
      <c r="F69" s="67"/>
      <c r="G69" s="72"/>
      <c r="H69" s="51"/>
      <c r="I69" s="51"/>
      <c r="J69" s="312">
        <f>I69/2</f>
        <v>0</v>
      </c>
    </row>
    <row r="70" spans="1:10" ht="15.75">
      <c r="A70" s="47" t="s">
        <v>127</v>
      </c>
      <c r="B70" s="255" t="s">
        <v>127</v>
      </c>
      <c r="C70" s="260" t="s">
        <v>390</v>
      </c>
      <c r="D70" s="50"/>
      <c r="E70" s="49" t="s">
        <v>127</v>
      </c>
      <c r="F70" s="67"/>
      <c r="G70" s="72"/>
      <c r="H70" s="51"/>
      <c r="I70" s="46"/>
      <c r="J70" s="36"/>
    </row>
    <row r="71" spans="1:10" ht="14.25">
      <c r="A71" s="47" t="s">
        <v>127</v>
      </c>
      <c r="B71" s="254" t="s">
        <v>379</v>
      </c>
      <c r="C71" s="49"/>
      <c r="D71" s="50"/>
      <c r="E71" s="49" t="s">
        <v>127</v>
      </c>
      <c r="F71" s="67"/>
      <c r="G71" s="72"/>
      <c r="H71" s="51"/>
      <c r="I71" s="46"/>
      <c r="J71" s="36"/>
    </row>
    <row r="72" spans="1:10" ht="14.25">
      <c r="A72" s="47">
        <v>1</v>
      </c>
      <c r="B72" s="48"/>
      <c r="C72" s="44" t="s">
        <v>266</v>
      </c>
      <c r="D72" s="50"/>
      <c r="E72" s="49" t="s">
        <v>268</v>
      </c>
      <c r="F72" s="67"/>
      <c r="G72" s="72"/>
      <c r="H72" s="51"/>
      <c r="I72" s="46"/>
      <c r="J72" s="312">
        <f>I72/2</f>
        <v>0</v>
      </c>
    </row>
    <row r="73" spans="1:10" ht="14.25">
      <c r="A73" s="47">
        <v>2</v>
      </c>
      <c r="B73" s="48"/>
      <c r="C73" s="49" t="s">
        <v>181</v>
      </c>
      <c r="D73" s="50"/>
      <c r="E73" s="49" t="s">
        <v>185</v>
      </c>
      <c r="F73" s="67"/>
      <c r="G73" s="72"/>
      <c r="H73" s="51"/>
      <c r="I73" s="46"/>
      <c r="J73" s="312">
        <f>I73/2</f>
        <v>0</v>
      </c>
    </row>
    <row r="74" spans="1:10" ht="14.25">
      <c r="A74" s="47">
        <v>3</v>
      </c>
      <c r="B74" s="48"/>
      <c r="C74" s="44" t="s">
        <v>17</v>
      </c>
      <c r="D74" s="50"/>
      <c r="E74" s="49" t="s">
        <v>238</v>
      </c>
      <c r="F74" s="67"/>
      <c r="G74" s="72"/>
      <c r="H74" s="51"/>
      <c r="I74" s="46"/>
      <c r="J74" s="312">
        <f>I74/2</f>
        <v>0</v>
      </c>
    </row>
    <row r="75" spans="1:10" ht="15" thickBot="1">
      <c r="A75" s="52">
        <v>4</v>
      </c>
      <c r="B75" s="53"/>
      <c r="C75" s="39" t="s">
        <v>181</v>
      </c>
      <c r="D75" s="40"/>
      <c r="E75" s="39" t="s">
        <v>352</v>
      </c>
      <c r="F75" s="65"/>
      <c r="G75" s="70"/>
      <c r="H75" s="41"/>
      <c r="I75" s="41"/>
      <c r="J75" s="312">
        <f>I75/2</f>
        <v>0</v>
      </c>
    </row>
    <row r="76" spans="1:9" ht="14.25" thickBot="1">
      <c r="A76" s="57"/>
      <c r="B76" s="58"/>
      <c r="C76" s="36"/>
      <c r="D76" s="36"/>
      <c r="E76" s="55"/>
      <c r="F76" s="68"/>
      <c r="G76" s="54"/>
      <c r="H76" s="56"/>
      <c r="I76" s="36"/>
    </row>
    <row r="77" spans="1:10" s="90" customFormat="1" ht="22.5" customHeight="1">
      <c r="A77" s="179" t="s">
        <v>143</v>
      </c>
      <c r="B77" s="180">
        <v>10</v>
      </c>
      <c r="C77" s="181" t="s">
        <v>356</v>
      </c>
      <c r="D77" s="181"/>
      <c r="E77" s="180">
        <v>720</v>
      </c>
      <c r="F77" s="181" t="s">
        <v>357</v>
      </c>
      <c r="G77" s="180" t="s">
        <v>133</v>
      </c>
      <c r="H77" s="182" t="s">
        <v>37</v>
      </c>
      <c r="I77" s="183"/>
      <c r="J77" s="290"/>
    </row>
    <row r="78" spans="1:10" s="98" customFormat="1" ht="14.25" thickBot="1">
      <c r="A78" s="184" t="s">
        <v>6</v>
      </c>
      <c r="B78" s="185"/>
      <c r="C78" s="186" t="s">
        <v>7</v>
      </c>
      <c r="D78" s="187"/>
      <c r="E78" s="186" t="s">
        <v>8</v>
      </c>
      <c r="F78" s="187"/>
      <c r="G78" s="188" t="s">
        <v>148</v>
      </c>
      <c r="H78" s="189" t="s">
        <v>10</v>
      </c>
      <c r="I78" s="190" t="s">
        <v>374</v>
      </c>
      <c r="J78" s="291"/>
    </row>
    <row r="79" spans="1:10" ht="14.25">
      <c r="A79" s="42">
        <v>1</v>
      </c>
      <c r="B79" s="43"/>
      <c r="C79" s="44" t="s">
        <v>17</v>
      </c>
      <c r="D79" s="45"/>
      <c r="E79" s="44" t="s">
        <v>359</v>
      </c>
      <c r="F79" s="66"/>
      <c r="G79" s="71"/>
      <c r="H79" s="46"/>
      <c r="I79" s="46"/>
      <c r="J79" s="286">
        <f aca="true" t="shared" si="0" ref="J79:J86">I79</f>
        <v>0</v>
      </c>
    </row>
    <row r="80" spans="1:10" ht="14.25">
      <c r="A80" s="47">
        <v>2</v>
      </c>
      <c r="B80" s="48"/>
      <c r="C80" s="49" t="s">
        <v>266</v>
      </c>
      <c r="D80" s="50"/>
      <c r="E80" s="49" t="s">
        <v>269</v>
      </c>
      <c r="F80" s="67"/>
      <c r="G80" s="72"/>
      <c r="H80" s="51"/>
      <c r="I80" s="51"/>
      <c r="J80" s="286">
        <f t="shared" si="0"/>
        <v>0</v>
      </c>
    </row>
    <row r="81" spans="1:10" ht="14.25">
      <c r="A81" s="47">
        <v>3</v>
      </c>
      <c r="B81" s="48"/>
      <c r="C81" s="49" t="s">
        <v>417</v>
      </c>
      <c r="D81" s="50"/>
      <c r="E81" s="49" t="s">
        <v>361</v>
      </c>
      <c r="F81" s="67"/>
      <c r="G81" s="72"/>
      <c r="H81" s="51"/>
      <c r="I81" s="51"/>
      <c r="J81" s="286">
        <f t="shared" si="0"/>
        <v>0</v>
      </c>
    </row>
    <row r="82" spans="1:10" ht="14.25">
      <c r="A82" s="47">
        <v>4</v>
      </c>
      <c r="B82" s="48"/>
      <c r="C82" s="49" t="s">
        <v>207</v>
      </c>
      <c r="D82" s="50"/>
      <c r="E82" s="49" t="s">
        <v>210</v>
      </c>
      <c r="F82" s="67"/>
      <c r="G82" s="72"/>
      <c r="H82" s="51"/>
      <c r="I82" s="51"/>
      <c r="J82" s="286">
        <f t="shared" si="0"/>
        <v>0</v>
      </c>
    </row>
    <row r="83" spans="1:10" ht="14.25">
      <c r="A83" s="47">
        <v>5</v>
      </c>
      <c r="B83" s="48"/>
      <c r="C83" s="49" t="s">
        <v>17</v>
      </c>
      <c r="D83" s="50"/>
      <c r="E83" s="49" t="s">
        <v>360</v>
      </c>
      <c r="F83" s="67"/>
      <c r="G83" s="72"/>
      <c r="H83" s="51"/>
      <c r="I83" s="51"/>
      <c r="J83" s="286">
        <f t="shared" si="0"/>
        <v>0</v>
      </c>
    </row>
    <row r="84" spans="1:10" ht="14.25">
      <c r="A84" s="47">
        <v>6</v>
      </c>
      <c r="B84" s="48"/>
      <c r="C84" s="49" t="s">
        <v>207</v>
      </c>
      <c r="D84" s="50"/>
      <c r="E84" s="49" t="s">
        <v>209</v>
      </c>
      <c r="F84" s="67"/>
      <c r="G84" s="72"/>
      <c r="H84" s="51"/>
      <c r="I84" s="46"/>
      <c r="J84" s="286">
        <f t="shared" si="0"/>
        <v>0</v>
      </c>
    </row>
    <row r="85" spans="1:10" ht="14.25">
      <c r="A85" s="47">
        <v>7</v>
      </c>
      <c r="B85" s="48"/>
      <c r="C85" s="49" t="s">
        <v>17</v>
      </c>
      <c r="D85" s="50"/>
      <c r="E85" s="49" t="s">
        <v>358</v>
      </c>
      <c r="F85" s="67"/>
      <c r="G85" s="72"/>
      <c r="H85" s="51"/>
      <c r="I85" s="46"/>
      <c r="J85" s="286">
        <f t="shared" si="0"/>
        <v>0</v>
      </c>
    </row>
    <row r="86" spans="1:10" ht="15" thickBot="1">
      <c r="A86" s="52">
        <v>8</v>
      </c>
      <c r="B86" s="53"/>
      <c r="C86" s="39" t="s">
        <v>417</v>
      </c>
      <c r="D86" s="40"/>
      <c r="E86" s="39" t="s">
        <v>152</v>
      </c>
      <c r="F86" s="65"/>
      <c r="G86" s="70"/>
      <c r="H86" s="41"/>
      <c r="I86" s="41"/>
      <c r="J86" s="286">
        <f t="shared" si="0"/>
        <v>0</v>
      </c>
    </row>
    <row r="87" spans="1:9" ht="14.25" thickBot="1">
      <c r="A87" s="57"/>
      <c r="B87" s="58"/>
      <c r="C87" s="36"/>
      <c r="D87" s="36"/>
      <c r="E87" s="55"/>
      <c r="F87" s="68"/>
      <c r="G87" s="54"/>
      <c r="H87" s="56"/>
      <c r="I87" s="36"/>
    </row>
    <row r="88" spans="1:9" s="82" customFormat="1" ht="22.5" customHeight="1">
      <c r="A88" s="234" t="s">
        <v>143</v>
      </c>
      <c r="B88" s="363" t="s">
        <v>394</v>
      </c>
      <c r="C88" s="364"/>
      <c r="D88" s="364"/>
      <c r="E88" s="161" t="s">
        <v>134</v>
      </c>
      <c r="F88" s="235" t="s">
        <v>339</v>
      </c>
      <c r="G88" s="161" t="s">
        <v>4</v>
      </c>
      <c r="H88" s="236" t="s">
        <v>80</v>
      </c>
      <c r="I88" s="183"/>
    </row>
    <row r="89" spans="1:9" s="82" customFormat="1" ht="22.5" customHeight="1">
      <c r="A89" s="237"/>
      <c r="B89" s="238"/>
      <c r="C89" s="260" t="s">
        <v>392</v>
      </c>
      <c r="D89" s="239"/>
      <c r="E89" s="240"/>
      <c r="F89" s="365" t="s">
        <v>380</v>
      </c>
      <c r="G89" s="366"/>
      <c r="H89" s="366"/>
      <c r="I89" s="367"/>
    </row>
    <row r="90" spans="1:9" s="69" customFormat="1" ht="14.25" thickBot="1">
      <c r="A90" s="74" t="s">
        <v>6</v>
      </c>
      <c r="B90" s="38"/>
      <c r="C90" s="75" t="s">
        <v>7</v>
      </c>
      <c r="D90" s="65"/>
      <c r="E90" s="75" t="s">
        <v>8</v>
      </c>
      <c r="F90" s="65"/>
      <c r="G90" s="70" t="s">
        <v>148</v>
      </c>
      <c r="H90" s="76" t="s">
        <v>10</v>
      </c>
      <c r="I90" s="190" t="s">
        <v>374</v>
      </c>
    </row>
    <row r="91" spans="1:9" ht="14.25">
      <c r="A91" s="42">
        <v>1</v>
      </c>
      <c r="B91" s="43"/>
      <c r="C91" s="44" t="s">
        <v>66</v>
      </c>
      <c r="D91" s="45"/>
      <c r="E91" s="44" t="s">
        <v>265</v>
      </c>
      <c r="F91" s="66"/>
      <c r="G91" s="71"/>
      <c r="H91" s="46"/>
      <c r="I91" s="164"/>
    </row>
    <row r="92" spans="1:9" ht="14.25">
      <c r="A92" s="47">
        <v>2</v>
      </c>
      <c r="B92" s="48"/>
      <c r="C92" s="49" t="s">
        <v>169</v>
      </c>
      <c r="D92" s="50"/>
      <c r="E92" s="49" t="s">
        <v>178</v>
      </c>
      <c r="F92" s="67"/>
      <c r="G92" s="72"/>
      <c r="H92" s="51"/>
      <c r="I92" s="163"/>
    </row>
    <row r="93" spans="1:9" ht="14.25">
      <c r="A93" s="47">
        <v>3</v>
      </c>
      <c r="B93" s="48"/>
      <c r="C93" s="49" t="s">
        <v>413</v>
      </c>
      <c r="D93" s="50"/>
      <c r="E93" s="49" t="s">
        <v>168</v>
      </c>
      <c r="F93" s="67"/>
      <c r="G93" s="72"/>
      <c r="H93" s="51"/>
      <c r="I93" s="163"/>
    </row>
    <row r="94" spans="1:9" ht="14.25">
      <c r="A94" s="47">
        <v>4</v>
      </c>
      <c r="B94" s="48"/>
      <c r="C94" s="49" t="s">
        <v>13</v>
      </c>
      <c r="D94" s="50"/>
      <c r="E94" s="49" t="s">
        <v>263</v>
      </c>
      <c r="F94" s="67"/>
      <c r="G94" s="72"/>
      <c r="H94" s="51"/>
      <c r="I94" s="163"/>
    </row>
    <row r="95" spans="1:9" ht="14.25">
      <c r="A95" s="47">
        <v>5</v>
      </c>
      <c r="B95" s="48"/>
      <c r="C95" s="49" t="s">
        <v>17</v>
      </c>
      <c r="D95" s="50"/>
      <c r="E95" s="227" t="s">
        <v>292</v>
      </c>
      <c r="F95" s="229"/>
      <c r="G95" s="72"/>
      <c r="H95" s="51"/>
      <c r="I95" s="163"/>
    </row>
    <row r="96" spans="1:9" ht="15.75">
      <c r="A96" s="47" t="s">
        <v>127</v>
      </c>
      <c r="B96" s="48"/>
      <c r="C96" s="260" t="s">
        <v>393</v>
      </c>
      <c r="D96" s="256"/>
      <c r="E96" s="49" t="s">
        <v>127</v>
      </c>
      <c r="F96" s="257"/>
      <c r="G96" s="224"/>
      <c r="H96" s="51"/>
      <c r="I96" s="164"/>
    </row>
    <row r="97" spans="1:9" ht="14.25">
      <c r="A97" s="47">
        <v>1</v>
      </c>
      <c r="B97" s="48"/>
      <c r="C97" s="49" t="s">
        <v>261</v>
      </c>
      <c r="D97" s="50"/>
      <c r="E97" s="49" t="s">
        <v>264</v>
      </c>
      <c r="F97" s="67"/>
      <c r="G97" s="72"/>
      <c r="H97" s="51"/>
      <c r="I97" s="164"/>
    </row>
    <row r="98" spans="1:9" ht="14.25">
      <c r="A98" s="47">
        <v>2</v>
      </c>
      <c r="B98" s="48"/>
      <c r="C98" s="49" t="s">
        <v>13</v>
      </c>
      <c r="D98" s="50"/>
      <c r="E98" s="49" t="s">
        <v>229</v>
      </c>
      <c r="F98" s="67"/>
      <c r="G98" s="72"/>
      <c r="H98" s="51"/>
      <c r="I98" s="164"/>
    </row>
    <row r="99" spans="1:9" ht="14.25">
      <c r="A99" s="47">
        <v>3</v>
      </c>
      <c r="B99" s="48"/>
      <c r="C99" s="49" t="s">
        <v>66</v>
      </c>
      <c r="D99" s="50"/>
      <c r="E99" s="49" t="s">
        <v>198</v>
      </c>
      <c r="F99" s="67"/>
      <c r="G99" s="72"/>
      <c r="H99" s="51"/>
      <c r="I99" s="164"/>
    </row>
    <row r="100" spans="1:9" ht="14.25">
      <c r="A100" s="225">
        <v>4</v>
      </c>
      <c r="B100" s="226"/>
      <c r="C100" s="227" t="s">
        <v>169</v>
      </c>
      <c r="D100" s="228"/>
      <c r="E100" s="227" t="s">
        <v>177</v>
      </c>
      <c r="F100" s="229"/>
      <c r="G100" s="230"/>
      <c r="H100" s="231"/>
      <c r="I100" s="283"/>
    </row>
    <row r="101" spans="1:9" ht="15" thickBot="1">
      <c r="A101" s="52"/>
      <c r="B101" s="53"/>
      <c r="C101" s="39"/>
      <c r="D101" s="40"/>
      <c r="E101" s="39"/>
      <c r="F101" s="65"/>
      <c r="G101" s="70"/>
      <c r="H101" s="41"/>
      <c r="I101" s="165"/>
    </row>
    <row r="102" spans="1:9" ht="14.25" thickBot="1">
      <c r="A102" s="57"/>
      <c r="B102" s="58"/>
      <c r="C102" s="36"/>
      <c r="D102" s="36"/>
      <c r="E102" s="55"/>
      <c r="F102" s="68"/>
      <c r="G102" s="54"/>
      <c r="H102" s="56"/>
      <c r="I102" s="36"/>
    </row>
    <row r="103" spans="1:9" s="82" customFormat="1" ht="22.5" customHeight="1" thickBot="1">
      <c r="A103" s="159" t="s">
        <v>143</v>
      </c>
      <c r="B103" s="84">
        <v>13</v>
      </c>
      <c r="C103" s="83" t="s">
        <v>326</v>
      </c>
      <c r="D103" s="83"/>
      <c r="E103" s="84" t="s">
        <v>134</v>
      </c>
      <c r="F103" s="83" t="s">
        <v>327</v>
      </c>
      <c r="G103" s="84" t="s">
        <v>328</v>
      </c>
      <c r="H103" s="160" t="s">
        <v>5</v>
      </c>
      <c r="I103" s="183"/>
    </row>
    <row r="104" spans="1:9" s="69" customFormat="1" ht="14.25" thickBot="1">
      <c r="A104" s="272" t="s">
        <v>6</v>
      </c>
      <c r="B104" s="153"/>
      <c r="C104" s="273" t="s">
        <v>7</v>
      </c>
      <c r="D104" s="156"/>
      <c r="E104" s="273" t="s">
        <v>8</v>
      </c>
      <c r="F104" s="156"/>
      <c r="G104" s="157" t="s">
        <v>148</v>
      </c>
      <c r="H104" s="274" t="s">
        <v>10</v>
      </c>
      <c r="I104" s="190" t="s">
        <v>374</v>
      </c>
    </row>
    <row r="105" spans="1:9" ht="14.25">
      <c r="A105" s="42">
        <v>1</v>
      </c>
      <c r="B105" s="43"/>
      <c r="C105" s="44" t="s">
        <v>66</v>
      </c>
      <c r="D105" s="45"/>
      <c r="E105" s="44" t="s">
        <v>202</v>
      </c>
      <c r="F105" s="66"/>
      <c r="G105" s="71"/>
      <c r="H105" s="46"/>
      <c r="I105" s="212"/>
    </row>
    <row r="106" spans="1:9" ht="14.25">
      <c r="A106" s="47">
        <v>2</v>
      </c>
      <c r="B106" s="48"/>
      <c r="C106" s="49" t="s">
        <v>417</v>
      </c>
      <c r="D106" s="50"/>
      <c r="E106" s="49" t="s">
        <v>156</v>
      </c>
      <c r="F106" s="67"/>
      <c r="G106" s="72"/>
      <c r="H106" s="51"/>
      <c r="I106" s="212"/>
    </row>
    <row r="107" spans="1:9" ht="14.25">
      <c r="A107" s="47">
        <v>3</v>
      </c>
      <c r="B107" s="48"/>
      <c r="C107" s="49" t="s">
        <v>66</v>
      </c>
      <c r="D107" s="50"/>
      <c r="E107" s="49" t="s">
        <v>201</v>
      </c>
      <c r="F107" s="67"/>
      <c r="G107" s="72"/>
      <c r="H107" s="51"/>
      <c r="I107" s="212"/>
    </row>
    <row r="108" spans="1:9" ht="14.25">
      <c r="A108" s="47">
        <v>4</v>
      </c>
      <c r="B108" s="48"/>
      <c r="C108" s="49" t="s">
        <v>66</v>
      </c>
      <c r="D108" s="50"/>
      <c r="E108" s="49" t="s">
        <v>200</v>
      </c>
      <c r="F108" s="67"/>
      <c r="G108" s="72"/>
      <c r="H108" s="51"/>
      <c r="I108" s="212"/>
    </row>
    <row r="109" spans="1:9" ht="15" thickBot="1">
      <c r="A109" s="52">
        <v>5</v>
      </c>
      <c r="B109" s="53"/>
      <c r="C109" s="39" t="s">
        <v>266</v>
      </c>
      <c r="D109" s="40"/>
      <c r="E109" s="39" t="s">
        <v>288</v>
      </c>
      <c r="F109" s="65"/>
      <c r="G109" s="70"/>
      <c r="H109" s="41"/>
      <c r="I109" s="223"/>
    </row>
    <row r="110" ht="15" thickBot="1">
      <c r="I110" s="37"/>
    </row>
    <row r="111" spans="1:10" s="90" customFormat="1" ht="22.5" customHeight="1">
      <c r="A111" s="179" t="s">
        <v>143</v>
      </c>
      <c r="B111" s="180">
        <v>14</v>
      </c>
      <c r="C111" s="181" t="s">
        <v>325</v>
      </c>
      <c r="D111" s="181"/>
      <c r="E111" s="180">
        <v>720</v>
      </c>
      <c r="F111" s="181" t="s">
        <v>323</v>
      </c>
      <c r="G111" s="180" t="s">
        <v>133</v>
      </c>
      <c r="H111" s="182" t="s">
        <v>5</v>
      </c>
      <c r="I111" s="183"/>
      <c r="J111" s="290"/>
    </row>
    <row r="112" spans="1:10" s="98" customFormat="1" ht="14.25" thickBot="1">
      <c r="A112" s="184" t="s">
        <v>6</v>
      </c>
      <c r="B112" s="185"/>
      <c r="C112" s="186" t="s">
        <v>7</v>
      </c>
      <c r="D112" s="187"/>
      <c r="E112" s="186" t="s">
        <v>8</v>
      </c>
      <c r="F112" s="187"/>
      <c r="G112" s="188" t="s">
        <v>148</v>
      </c>
      <c r="H112" s="189" t="s">
        <v>10</v>
      </c>
      <c r="I112" s="190" t="s">
        <v>374</v>
      </c>
      <c r="J112" s="291"/>
    </row>
    <row r="113" spans="1:10" ht="14.25">
      <c r="A113" s="42">
        <v>1</v>
      </c>
      <c r="B113" s="43"/>
      <c r="C113" s="44" t="s">
        <v>13</v>
      </c>
      <c r="D113" s="45"/>
      <c r="E113" s="44" t="s">
        <v>213</v>
      </c>
      <c r="F113" s="66"/>
      <c r="G113" s="71"/>
      <c r="H113" s="46"/>
      <c r="I113" s="46"/>
      <c r="J113" s="286">
        <f>I113</f>
        <v>0</v>
      </c>
    </row>
    <row r="114" spans="1:10" ht="14.25">
      <c r="A114" s="47">
        <v>2</v>
      </c>
      <c r="B114" s="48"/>
      <c r="C114" s="44" t="s">
        <v>17</v>
      </c>
      <c r="D114" s="50"/>
      <c r="E114" s="49" t="s">
        <v>240</v>
      </c>
      <c r="F114" s="67"/>
      <c r="G114" s="72"/>
      <c r="H114" s="51"/>
      <c r="I114" s="51"/>
      <c r="J114" s="286">
        <f>I114</f>
        <v>0</v>
      </c>
    </row>
    <row r="115" spans="1:10" ht="14.25">
      <c r="A115" s="47">
        <v>3</v>
      </c>
      <c r="B115" s="48"/>
      <c r="C115" s="49" t="s">
        <v>203</v>
      </c>
      <c r="D115" s="50"/>
      <c r="E115" s="49" t="s">
        <v>205</v>
      </c>
      <c r="F115" s="67"/>
      <c r="G115" s="72"/>
      <c r="H115" s="51"/>
      <c r="I115" s="51"/>
      <c r="J115" s="286">
        <f>I115</f>
        <v>0</v>
      </c>
    </row>
    <row r="116" spans="1:10" ht="14.25">
      <c r="A116" s="47">
        <v>4</v>
      </c>
      <c r="B116" s="48"/>
      <c r="C116" s="49" t="s">
        <v>17</v>
      </c>
      <c r="D116" s="50"/>
      <c r="E116" s="49" t="s">
        <v>239</v>
      </c>
      <c r="F116" s="67"/>
      <c r="G116" s="72"/>
      <c r="H116" s="51"/>
      <c r="I116" s="51"/>
      <c r="J116" s="286">
        <f>I116</f>
        <v>0</v>
      </c>
    </row>
    <row r="117" spans="1:10" ht="15" thickBot="1">
      <c r="A117" s="52">
        <v>5</v>
      </c>
      <c r="B117" s="53"/>
      <c r="C117" s="39" t="s">
        <v>13</v>
      </c>
      <c r="D117" s="40"/>
      <c r="E117" s="39" t="s">
        <v>212</v>
      </c>
      <c r="F117" s="65"/>
      <c r="G117" s="70"/>
      <c r="H117" s="41"/>
      <c r="I117" s="41"/>
      <c r="J117" s="286">
        <f>I117</f>
        <v>0</v>
      </c>
    </row>
    <row r="118" spans="1:9" ht="14.25" thickBot="1">
      <c r="A118" s="57"/>
      <c r="B118" s="58"/>
      <c r="C118" s="36"/>
      <c r="D118" s="36"/>
      <c r="E118" s="55"/>
      <c r="F118" s="68"/>
      <c r="G118" s="54"/>
      <c r="H118" s="56"/>
      <c r="I118" s="36"/>
    </row>
    <row r="119" spans="1:9" s="82" customFormat="1" ht="22.5" customHeight="1">
      <c r="A119" s="234" t="s">
        <v>143</v>
      </c>
      <c r="B119" s="361" t="s">
        <v>396</v>
      </c>
      <c r="C119" s="362"/>
      <c r="D119" s="362"/>
      <c r="E119" s="161" t="s">
        <v>136</v>
      </c>
      <c r="F119" s="235" t="s">
        <v>334</v>
      </c>
      <c r="G119" s="161" t="s">
        <v>4</v>
      </c>
      <c r="H119" s="236" t="s">
        <v>80</v>
      </c>
      <c r="I119" s="183"/>
    </row>
    <row r="120" spans="1:9" s="82" customFormat="1" ht="22.5" customHeight="1">
      <c r="A120" s="237"/>
      <c r="B120" s="240"/>
      <c r="C120" s="260" t="s">
        <v>395</v>
      </c>
      <c r="D120" s="239"/>
      <c r="E120" s="240"/>
      <c r="F120" s="242"/>
      <c r="G120" s="240"/>
      <c r="H120" s="243"/>
      <c r="I120" s="247"/>
    </row>
    <row r="121" spans="1:9" s="69" customFormat="1" ht="14.25" thickBot="1">
      <c r="A121" s="74" t="s">
        <v>6</v>
      </c>
      <c r="B121" s="38"/>
      <c r="C121" s="75" t="s">
        <v>7</v>
      </c>
      <c r="D121" s="65"/>
      <c r="E121" s="75" t="s">
        <v>8</v>
      </c>
      <c r="F121" s="65"/>
      <c r="G121" s="70" t="s">
        <v>148</v>
      </c>
      <c r="H121" s="76" t="s">
        <v>10</v>
      </c>
      <c r="I121" s="190" t="s">
        <v>374</v>
      </c>
    </row>
    <row r="122" spans="1:9" ht="14.25">
      <c r="A122" s="42">
        <v>1</v>
      </c>
      <c r="B122" s="43"/>
      <c r="C122" s="44" t="s">
        <v>13</v>
      </c>
      <c r="D122" s="45"/>
      <c r="E122" s="44" t="s">
        <v>224</v>
      </c>
      <c r="F122" s="66"/>
      <c r="G122" s="71"/>
      <c r="H122" s="46"/>
      <c r="I122" s="164"/>
    </row>
    <row r="123" spans="1:9" ht="14.25">
      <c r="A123" s="47">
        <v>2</v>
      </c>
      <c r="B123" s="48"/>
      <c r="C123" s="49" t="s">
        <v>169</v>
      </c>
      <c r="D123" s="50"/>
      <c r="E123" s="49" t="s">
        <v>173</v>
      </c>
      <c r="F123" s="67"/>
      <c r="G123" s="72"/>
      <c r="H123" s="51"/>
      <c r="I123" s="163"/>
    </row>
    <row r="124" spans="1:9" ht="14.25">
      <c r="A124" s="47">
        <v>3</v>
      </c>
      <c r="B124" s="48"/>
      <c r="C124" s="49" t="s">
        <v>413</v>
      </c>
      <c r="D124" s="50"/>
      <c r="E124" s="49" t="s">
        <v>166</v>
      </c>
      <c r="F124" s="67"/>
      <c r="G124" s="72"/>
      <c r="H124" s="51"/>
      <c r="I124" s="163"/>
    </row>
    <row r="125" spans="1:9" ht="14.25">
      <c r="A125" s="47">
        <v>4</v>
      </c>
      <c r="B125" s="48"/>
      <c r="C125" s="44" t="s">
        <v>181</v>
      </c>
      <c r="D125" s="50"/>
      <c r="E125" s="49" t="s">
        <v>193</v>
      </c>
      <c r="F125" s="67"/>
      <c r="G125" s="72"/>
      <c r="H125" s="51"/>
      <c r="I125" s="163"/>
    </row>
    <row r="126" spans="1:9" ht="14.25">
      <c r="A126" s="47">
        <v>5</v>
      </c>
      <c r="B126" s="48"/>
      <c r="C126" s="44" t="s">
        <v>13</v>
      </c>
      <c r="D126" s="50"/>
      <c r="E126" s="49" t="s">
        <v>225</v>
      </c>
      <c r="F126" s="67"/>
      <c r="G126" s="72"/>
      <c r="H126" s="51"/>
      <c r="I126" s="163"/>
    </row>
    <row r="127" spans="1:9" ht="14.25">
      <c r="A127" s="47">
        <v>6</v>
      </c>
      <c r="B127" s="48"/>
      <c r="C127" s="49" t="s">
        <v>266</v>
      </c>
      <c r="D127" s="50"/>
      <c r="E127" s="49" t="s">
        <v>280</v>
      </c>
      <c r="F127" s="67"/>
      <c r="G127" s="72"/>
      <c r="H127" s="51"/>
      <c r="I127" s="163"/>
    </row>
    <row r="128" spans="1:9" ht="15.75">
      <c r="A128" s="47" t="s">
        <v>127</v>
      </c>
      <c r="B128" s="48"/>
      <c r="C128" s="263" t="s">
        <v>397</v>
      </c>
      <c r="D128" s="50"/>
      <c r="E128" s="49" t="s">
        <v>127</v>
      </c>
      <c r="F128" s="67"/>
      <c r="G128" s="72"/>
      <c r="H128" s="51"/>
      <c r="I128" s="163"/>
    </row>
    <row r="129" spans="1:9" ht="14.25">
      <c r="A129" s="47">
        <v>1</v>
      </c>
      <c r="B129" s="48"/>
      <c r="C129" s="44" t="s">
        <v>17</v>
      </c>
      <c r="D129" s="50"/>
      <c r="E129" s="49" t="s">
        <v>332</v>
      </c>
      <c r="F129" s="67"/>
      <c r="G129" s="72"/>
      <c r="H129" s="51"/>
      <c r="I129" s="163"/>
    </row>
    <row r="130" spans="1:9" ht="14.25">
      <c r="A130" s="47">
        <v>2</v>
      </c>
      <c r="B130" s="48"/>
      <c r="C130" s="44" t="s">
        <v>66</v>
      </c>
      <c r="D130" s="50"/>
      <c r="E130" s="49" t="s">
        <v>199</v>
      </c>
      <c r="F130" s="67"/>
      <c r="G130" s="72"/>
      <c r="H130" s="51"/>
      <c r="I130" s="163"/>
    </row>
    <row r="131" spans="1:9" ht="14.25">
      <c r="A131" s="47">
        <v>3</v>
      </c>
      <c r="B131" s="48"/>
      <c r="C131" s="44" t="s">
        <v>13</v>
      </c>
      <c r="D131" s="50"/>
      <c r="E131" s="49" t="s">
        <v>331</v>
      </c>
      <c r="F131" s="67"/>
      <c r="G131" s="72"/>
      <c r="H131" s="51"/>
      <c r="I131" s="163"/>
    </row>
    <row r="132" spans="1:9" ht="14.25">
      <c r="A132" s="47">
        <v>4</v>
      </c>
      <c r="B132" s="48"/>
      <c r="C132" s="49" t="s">
        <v>169</v>
      </c>
      <c r="D132" s="50"/>
      <c r="E132" s="49" t="s">
        <v>180</v>
      </c>
      <c r="F132" s="67"/>
      <c r="G132" s="72"/>
      <c r="H132" s="51"/>
      <c r="I132" s="163"/>
    </row>
    <row r="133" spans="1:9" ht="15" thickBot="1">
      <c r="A133" s="52">
        <v>5</v>
      </c>
      <c r="B133" s="53"/>
      <c r="C133" s="39" t="s">
        <v>181</v>
      </c>
      <c r="D133" s="40"/>
      <c r="E133" s="39" t="s">
        <v>192</v>
      </c>
      <c r="F133" s="65"/>
      <c r="G133" s="70"/>
      <c r="H133" s="41"/>
      <c r="I133" s="165"/>
    </row>
    <row r="134" ht="15" thickBot="1">
      <c r="I134" s="37"/>
    </row>
    <row r="135" spans="1:10" s="82" customFormat="1" ht="22.5" customHeight="1">
      <c r="A135" s="78" t="s">
        <v>143</v>
      </c>
      <c r="B135" s="79">
        <v>17</v>
      </c>
      <c r="C135" s="80" t="s">
        <v>349</v>
      </c>
      <c r="D135" s="80"/>
      <c r="E135" s="79" t="s">
        <v>134</v>
      </c>
      <c r="F135" s="80" t="s">
        <v>323</v>
      </c>
      <c r="G135" s="79" t="s">
        <v>4</v>
      </c>
      <c r="H135" s="73" t="s">
        <v>5</v>
      </c>
      <c r="I135" s="183"/>
      <c r="J135" s="81"/>
    </row>
    <row r="136" spans="1:10" s="69" customFormat="1" ht="14.25" thickBot="1">
      <c r="A136" s="74" t="s">
        <v>6</v>
      </c>
      <c r="B136" s="38"/>
      <c r="C136" s="75" t="s">
        <v>7</v>
      </c>
      <c r="D136" s="65"/>
      <c r="E136" s="75" t="s">
        <v>8</v>
      </c>
      <c r="F136" s="65"/>
      <c r="G136" s="70" t="s">
        <v>148</v>
      </c>
      <c r="H136" s="76" t="s">
        <v>10</v>
      </c>
      <c r="I136" s="190" t="s">
        <v>374</v>
      </c>
      <c r="J136" s="68"/>
    </row>
    <row r="137" spans="1:10" ht="14.25">
      <c r="A137" s="42">
        <v>1</v>
      </c>
      <c r="B137" s="43"/>
      <c r="C137" s="44" t="s">
        <v>13</v>
      </c>
      <c r="D137" s="45"/>
      <c r="E137" s="44" t="s">
        <v>214</v>
      </c>
      <c r="F137" s="66"/>
      <c r="G137" s="71">
        <v>0</v>
      </c>
      <c r="H137" s="46"/>
      <c r="I137" s="46"/>
      <c r="J137" s="286">
        <f>I137</f>
        <v>0</v>
      </c>
    </row>
    <row r="138" spans="1:10" ht="14.25">
      <c r="A138" s="47">
        <v>2</v>
      </c>
      <c r="B138" s="48"/>
      <c r="C138" s="44" t="s">
        <v>266</v>
      </c>
      <c r="D138" s="50"/>
      <c r="E138" s="49" t="s">
        <v>270</v>
      </c>
      <c r="F138" s="67"/>
      <c r="G138" s="72">
        <v>0</v>
      </c>
      <c r="H138" s="51"/>
      <c r="I138" s="51"/>
      <c r="J138" s="286">
        <f>I138</f>
        <v>0</v>
      </c>
    </row>
    <row r="139" spans="1:10" ht="15" thickBot="1">
      <c r="A139" s="52">
        <v>3</v>
      </c>
      <c r="B139" s="53"/>
      <c r="C139" s="39" t="s">
        <v>13</v>
      </c>
      <c r="D139" s="40"/>
      <c r="E139" s="39" t="s">
        <v>350</v>
      </c>
      <c r="F139" s="65"/>
      <c r="G139" s="70">
        <v>0</v>
      </c>
      <c r="H139" s="41"/>
      <c r="I139" s="41"/>
      <c r="J139" s="286">
        <f>I139</f>
        <v>0</v>
      </c>
    </row>
    <row r="140" ht="15" thickBot="1">
      <c r="I140" s="37"/>
    </row>
    <row r="141" spans="1:10" s="82" customFormat="1" ht="22.5" customHeight="1">
      <c r="A141" s="78" t="s">
        <v>143</v>
      </c>
      <c r="B141" s="79">
        <v>18</v>
      </c>
      <c r="C141" s="80" t="s">
        <v>324</v>
      </c>
      <c r="D141" s="80"/>
      <c r="E141" s="79">
        <v>720</v>
      </c>
      <c r="F141" s="80" t="s">
        <v>323</v>
      </c>
      <c r="G141" s="79" t="s">
        <v>4</v>
      </c>
      <c r="H141" s="73" t="s">
        <v>5</v>
      </c>
      <c r="I141" s="183"/>
      <c r="J141" s="81"/>
    </row>
    <row r="142" spans="1:10" s="69" customFormat="1" ht="14.25" thickBot="1">
      <c r="A142" s="74" t="s">
        <v>6</v>
      </c>
      <c r="B142" s="38"/>
      <c r="C142" s="75" t="s">
        <v>7</v>
      </c>
      <c r="D142" s="65"/>
      <c r="E142" s="75" t="s">
        <v>8</v>
      </c>
      <c r="F142" s="65"/>
      <c r="G142" s="70" t="s">
        <v>148</v>
      </c>
      <c r="H142" s="76" t="s">
        <v>10</v>
      </c>
      <c r="I142" s="190" t="s">
        <v>374</v>
      </c>
      <c r="J142" s="68"/>
    </row>
    <row r="143" spans="1:10" ht="14.25">
      <c r="A143" s="42">
        <v>1</v>
      </c>
      <c r="B143" s="43"/>
      <c r="C143" s="44" t="s">
        <v>13</v>
      </c>
      <c r="D143" s="45"/>
      <c r="E143" s="44" t="s">
        <v>215</v>
      </c>
      <c r="F143" s="66"/>
      <c r="G143" s="71"/>
      <c r="H143" s="46"/>
      <c r="I143" s="46"/>
      <c r="J143" s="286">
        <f aca="true" t="shared" si="1" ref="J143:J148">I143</f>
        <v>0</v>
      </c>
    </row>
    <row r="144" spans="1:10" ht="14.25">
      <c r="A144" s="47">
        <v>2</v>
      </c>
      <c r="B144" s="48"/>
      <c r="C144" s="44" t="s">
        <v>181</v>
      </c>
      <c r="D144" s="50"/>
      <c r="E144" s="49" t="s">
        <v>187</v>
      </c>
      <c r="F144" s="67"/>
      <c r="G144" s="72"/>
      <c r="H144" s="51"/>
      <c r="I144" s="51"/>
      <c r="J144" s="286">
        <f t="shared" si="1"/>
        <v>0</v>
      </c>
    </row>
    <row r="145" spans="1:10" ht="14.25">
      <c r="A145" s="47">
        <v>3</v>
      </c>
      <c r="B145" s="48"/>
      <c r="C145" s="44" t="s">
        <v>266</v>
      </c>
      <c r="D145" s="50"/>
      <c r="E145" s="49" t="s">
        <v>271</v>
      </c>
      <c r="F145" s="67"/>
      <c r="G145" s="72"/>
      <c r="H145" s="51"/>
      <c r="I145" s="51"/>
      <c r="J145" s="286">
        <f t="shared" si="1"/>
        <v>0</v>
      </c>
    </row>
    <row r="146" spans="1:10" ht="14.25">
      <c r="A146" s="47">
        <v>4</v>
      </c>
      <c r="B146" s="48"/>
      <c r="C146" s="44" t="s">
        <v>13</v>
      </c>
      <c r="D146" s="50"/>
      <c r="E146" s="49" t="s">
        <v>216</v>
      </c>
      <c r="F146" s="67"/>
      <c r="G146" s="72"/>
      <c r="H146" s="116"/>
      <c r="I146" s="51"/>
      <c r="J146" s="286">
        <f t="shared" si="1"/>
        <v>0</v>
      </c>
    </row>
    <row r="147" spans="1:10" ht="14.25">
      <c r="A147" s="47">
        <v>5</v>
      </c>
      <c r="B147" s="48"/>
      <c r="C147" s="49" t="s">
        <v>17</v>
      </c>
      <c r="D147" s="50"/>
      <c r="E147" s="49" t="s">
        <v>241</v>
      </c>
      <c r="F147" s="67"/>
      <c r="G147" s="72"/>
      <c r="H147" s="51"/>
      <c r="I147" s="51"/>
      <c r="J147" s="286">
        <f t="shared" si="1"/>
        <v>0</v>
      </c>
    </row>
    <row r="148" spans="1:10" ht="15" thickBot="1">
      <c r="A148" s="52">
        <v>6</v>
      </c>
      <c r="B148" s="53"/>
      <c r="C148" s="39" t="s">
        <v>181</v>
      </c>
      <c r="D148" s="40"/>
      <c r="E148" s="39" t="s">
        <v>188</v>
      </c>
      <c r="F148" s="65"/>
      <c r="G148" s="70"/>
      <c r="H148" s="41"/>
      <c r="I148" s="41"/>
      <c r="J148" s="286">
        <f t="shared" si="1"/>
        <v>0</v>
      </c>
    </row>
    <row r="149" spans="1:9" ht="14.25" thickBot="1">
      <c r="A149" s="198" t="s">
        <v>127</v>
      </c>
      <c r="B149" s="199"/>
      <c r="C149" s="200"/>
      <c r="D149" s="200"/>
      <c r="E149" s="201"/>
      <c r="F149" s="202"/>
      <c r="G149" s="203"/>
      <c r="H149" s="204"/>
      <c r="I149" s="200"/>
    </row>
    <row r="150" spans="1:9" s="90" customFormat="1" ht="22.5" customHeight="1">
      <c r="A150" s="179" t="s">
        <v>143</v>
      </c>
      <c r="B150" s="180">
        <v>19</v>
      </c>
      <c r="C150" s="181" t="s">
        <v>317</v>
      </c>
      <c r="D150" s="181"/>
      <c r="E150" s="180" t="s">
        <v>134</v>
      </c>
      <c r="F150" s="181" t="s">
        <v>312</v>
      </c>
      <c r="G150" s="180" t="s">
        <v>133</v>
      </c>
      <c r="H150" s="182" t="s">
        <v>80</v>
      </c>
      <c r="I150" s="183"/>
    </row>
    <row r="151" spans="1:9" s="98" customFormat="1" ht="14.25" thickBot="1">
      <c r="A151" s="184" t="s">
        <v>6</v>
      </c>
      <c r="B151" s="185"/>
      <c r="C151" s="186" t="s">
        <v>7</v>
      </c>
      <c r="D151" s="187"/>
      <c r="E151" s="186" t="s">
        <v>8</v>
      </c>
      <c r="F151" s="187"/>
      <c r="G151" s="188" t="s">
        <v>148</v>
      </c>
      <c r="H151" s="189" t="s">
        <v>10</v>
      </c>
      <c r="I151" s="190" t="s">
        <v>374</v>
      </c>
    </row>
    <row r="152" spans="1:13" ht="14.25">
      <c r="A152" s="205">
        <v>1</v>
      </c>
      <c r="B152" s="206"/>
      <c r="C152" s="207" t="s">
        <v>17</v>
      </c>
      <c r="D152" s="208"/>
      <c r="E152" s="207" t="s">
        <v>304</v>
      </c>
      <c r="F152" s="209"/>
      <c r="G152" s="210"/>
      <c r="H152" s="211"/>
      <c r="I152" s="212"/>
      <c r="M152" s="308">
        <f>I152</f>
        <v>0</v>
      </c>
    </row>
    <row r="153" spans="1:13" ht="14.25">
      <c r="A153" s="213">
        <v>2</v>
      </c>
      <c r="B153" s="214"/>
      <c r="C153" s="215" t="s">
        <v>417</v>
      </c>
      <c r="D153" s="216"/>
      <c r="E153" s="215" t="s">
        <v>157</v>
      </c>
      <c r="F153" s="217"/>
      <c r="G153" s="218"/>
      <c r="H153" s="212"/>
      <c r="I153" s="212"/>
      <c r="M153" s="308">
        <f>I153</f>
        <v>0</v>
      </c>
    </row>
    <row r="154" spans="1:13" ht="15" thickBot="1">
      <c r="A154" s="219">
        <v>3</v>
      </c>
      <c r="B154" s="220"/>
      <c r="C154" s="221" t="s">
        <v>266</v>
      </c>
      <c r="D154" s="222"/>
      <c r="E154" s="221" t="s">
        <v>272</v>
      </c>
      <c r="F154" s="187"/>
      <c r="G154" s="188"/>
      <c r="H154" s="223"/>
      <c r="I154" s="223"/>
      <c r="M154" s="308">
        <f>I154</f>
        <v>0</v>
      </c>
    </row>
    <row r="155" spans="1:9" ht="14.25" thickBot="1">
      <c r="A155" s="198"/>
      <c r="B155" s="199"/>
      <c r="C155" s="200"/>
      <c r="D155" s="200"/>
      <c r="E155" s="201"/>
      <c r="F155" s="202"/>
      <c r="G155" s="203"/>
      <c r="H155" s="204"/>
      <c r="I155" s="200"/>
    </row>
    <row r="156" spans="1:9" ht="15">
      <c r="A156" s="78" t="s">
        <v>143</v>
      </c>
      <c r="B156" s="149" t="s">
        <v>398</v>
      </c>
      <c r="C156" s="181" t="s">
        <v>399</v>
      </c>
      <c r="D156" s="150"/>
      <c r="E156" s="79" t="s">
        <v>136</v>
      </c>
      <c r="F156" s="80" t="s">
        <v>321</v>
      </c>
      <c r="G156" s="79" t="s">
        <v>4</v>
      </c>
      <c r="H156" s="73" t="s">
        <v>80</v>
      </c>
      <c r="I156" s="166"/>
    </row>
    <row r="157" spans="1:9" ht="14.25" thickBot="1">
      <c r="A157" s="74" t="s">
        <v>6</v>
      </c>
      <c r="B157" s="38"/>
      <c r="C157" s="75" t="s">
        <v>7</v>
      </c>
      <c r="D157" s="65"/>
      <c r="E157" s="75" t="s">
        <v>8</v>
      </c>
      <c r="F157" s="65"/>
      <c r="G157" s="70" t="s">
        <v>148</v>
      </c>
      <c r="H157" s="76" t="s">
        <v>10</v>
      </c>
      <c r="I157" s="167" t="s">
        <v>374</v>
      </c>
    </row>
    <row r="158" spans="1:11" ht="14.25">
      <c r="A158" s="42">
        <v>1</v>
      </c>
      <c r="B158" s="43"/>
      <c r="C158" s="44" t="s">
        <v>127</v>
      </c>
      <c r="D158" s="45"/>
      <c r="E158" s="44" t="s">
        <v>127</v>
      </c>
      <c r="F158" s="66"/>
      <c r="G158" s="71"/>
      <c r="H158" s="46"/>
      <c r="I158" s="46"/>
      <c r="K158" s="299">
        <f aca="true" t="shared" si="2" ref="K158:K165">I158</f>
        <v>0</v>
      </c>
    </row>
    <row r="159" spans="1:11" ht="14.25">
      <c r="A159" s="47">
        <v>2</v>
      </c>
      <c r="B159" s="48"/>
      <c r="C159" s="44" t="s">
        <v>127</v>
      </c>
      <c r="D159" s="50"/>
      <c r="E159" s="49" t="s">
        <v>127</v>
      </c>
      <c r="F159" s="67"/>
      <c r="G159" s="72"/>
      <c r="H159" s="51"/>
      <c r="I159" s="51"/>
      <c r="K159" s="299">
        <f t="shared" si="2"/>
        <v>0</v>
      </c>
    </row>
    <row r="160" spans="1:11" ht="14.25">
      <c r="A160" s="47">
        <v>3</v>
      </c>
      <c r="B160" s="48"/>
      <c r="C160" s="44" t="s">
        <v>127</v>
      </c>
      <c r="D160" s="50"/>
      <c r="E160" s="49" t="s">
        <v>127</v>
      </c>
      <c r="F160" s="67"/>
      <c r="G160" s="72"/>
      <c r="H160" s="51"/>
      <c r="I160" s="51"/>
      <c r="K160" s="299">
        <f t="shared" si="2"/>
        <v>0</v>
      </c>
    </row>
    <row r="161" spans="1:11" ht="14.25">
      <c r="A161" s="47">
        <v>4</v>
      </c>
      <c r="B161" s="48"/>
      <c r="C161" s="44" t="s">
        <v>127</v>
      </c>
      <c r="D161" s="50"/>
      <c r="E161" s="49" t="s">
        <v>127</v>
      </c>
      <c r="F161" s="67"/>
      <c r="G161" s="72"/>
      <c r="H161" s="51"/>
      <c r="I161" s="51"/>
      <c r="K161" s="299">
        <f t="shared" si="2"/>
        <v>0</v>
      </c>
    </row>
    <row r="162" spans="1:11" ht="14.25">
      <c r="A162" s="47">
        <v>5</v>
      </c>
      <c r="B162" s="48"/>
      <c r="C162" s="44" t="s">
        <v>127</v>
      </c>
      <c r="D162" s="50"/>
      <c r="E162" s="49" t="s">
        <v>127</v>
      </c>
      <c r="F162" s="67"/>
      <c r="G162" s="72"/>
      <c r="H162" s="51"/>
      <c r="I162" s="51"/>
      <c r="K162" s="299">
        <f t="shared" si="2"/>
        <v>0</v>
      </c>
    </row>
    <row r="163" spans="1:11" ht="14.25">
      <c r="A163" s="47">
        <v>6</v>
      </c>
      <c r="B163" s="48"/>
      <c r="C163" s="44" t="s">
        <v>127</v>
      </c>
      <c r="D163" s="50"/>
      <c r="E163" s="49" t="s">
        <v>127</v>
      </c>
      <c r="F163" s="67"/>
      <c r="G163" s="72"/>
      <c r="H163" s="51"/>
      <c r="I163" s="51"/>
      <c r="K163" s="299">
        <f t="shared" si="2"/>
        <v>0</v>
      </c>
    </row>
    <row r="164" spans="1:11" ht="14.25">
      <c r="A164" s="47" t="s">
        <v>127</v>
      </c>
      <c r="B164" s="48"/>
      <c r="C164" s="44" t="s">
        <v>127</v>
      </c>
      <c r="D164" s="50"/>
      <c r="E164" s="49" t="s">
        <v>127</v>
      </c>
      <c r="F164" s="67"/>
      <c r="G164" s="72"/>
      <c r="H164" s="51"/>
      <c r="I164" s="51"/>
      <c r="K164" s="299">
        <f t="shared" si="2"/>
        <v>0</v>
      </c>
    </row>
    <row r="165" spans="1:11" ht="15" thickBot="1">
      <c r="A165" s="52" t="s">
        <v>127</v>
      </c>
      <c r="B165" s="53"/>
      <c r="C165" s="39" t="s">
        <v>127</v>
      </c>
      <c r="D165" s="40"/>
      <c r="E165" s="39" t="s">
        <v>127</v>
      </c>
      <c r="F165" s="65"/>
      <c r="G165" s="70"/>
      <c r="H165" s="41"/>
      <c r="I165" s="41"/>
      <c r="K165" s="299">
        <f t="shared" si="2"/>
        <v>0</v>
      </c>
    </row>
    <row r="166" spans="1:9" ht="14.25" thickBot="1">
      <c r="A166" s="57"/>
      <c r="B166" s="58"/>
      <c r="C166" s="36"/>
      <c r="D166" s="36"/>
      <c r="E166" s="55"/>
      <c r="F166" s="68"/>
      <c r="G166" s="54"/>
      <c r="H166" s="56"/>
      <c r="I166" s="36"/>
    </row>
    <row r="167" spans="1:9" s="82" customFormat="1" ht="22.5" customHeight="1">
      <c r="A167" s="78" t="s">
        <v>143</v>
      </c>
      <c r="B167" s="79">
        <v>21</v>
      </c>
      <c r="C167" s="80" t="s">
        <v>343</v>
      </c>
      <c r="D167" s="80"/>
      <c r="E167" s="79" t="s">
        <v>134</v>
      </c>
      <c r="F167" s="80" t="s">
        <v>337</v>
      </c>
      <c r="G167" s="79" t="s">
        <v>4</v>
      </c>
      <c r="H167" s="73" t="s">
        <v>80</v>
      </c>
      <c r="I167" s="183"/>
    </row>
    <row r="168" spans="1:9" ht="15" thickBot="1">
      <c r="A168" s="114" t="s">
        <v>6</v>
      </c>
      <c r="B168" s="38"/>
      <c r="C168" s="39" t="s">
        <v>7</v>
      </c>
      <c r="D168" s="40"/>
      <c r="E168" s="39" t="s">
        <v>8</v>
      </c>
      <c r="F168" s="65"/>
      <c r="G168" s="70" t="s">
        <v>148</v>
      </c>
      <c r="H168" s="41" t="s">
        <v>10</v>
      </c>
      <c r="I168" s="190" t="s">
        <v>374</v>
      </c>
    </row>
    <row r="169" spans="1:12" ht="14.25">
      <c r="A169" s="42">
        <v>1</v>
      </c>
      <c r="B169" s="43"/>
      <c r="C169" s="44" t="s">
        <v>413</v>
      </c>
      <c r="D169" s="45"/>
      <c r="E169" s="44" t="s">
        <v>167</v>
      </c>
      <c r="F169" s="66"/>
      <c r="G169" s="71"/>
      <c r="H169" s="46"/>
      <c r="I169" s="46"/>
      <c r="L169" s="303">
        <f>I169</f>
        <v>0</v>
      </c>
    </row>
    <row r="170" spans="1:12" ht="14.25">
      <c r="A170" s="47">
        <v>2</v>
      </c>
      <c r="B170" s="48"/>
      <c r="C170" s="49" t="s">
        <v>266</v>
      </c>
      <c r="D170" s="50"/>
      <c r="E170" s="49" t="s">
        <v>273</v>
      </c>
      <c r="F170" s="67"/>
      <c r="G170" s="72"/>
      <c r="H170" s="51"/>
      <c r="I170" s="51"/>
      <c r="L170" s="303">
        <f>I170</f>
        <v>0</v>
      </c>
    </row>
    <row r="171" spans="1:12" ht="14.25">
      <c r="A171" s="47">
        <v>3</v>
      </c>
      <c r="B171" s="48"/>
      <c r="C171" s="44" t="s">
        <v>13</v>
      </c>
      <c r="D171" s="50"/>
      <c r="E171" s="49" t="s">
        <v>342</v>
      </c>
      <c r="F171" s="67"/>
      <c r="G171" s="72"/>
      <c r="H171" s="51"/>
      <c r="I171" s="51"/>
      <c r="L171" s="303">
        <f>I171</f>
        <v>0</v>
      </c>
    </row>
    <row r="172" spans="1:12" ht="15" thickBot="1">
      <c r="A172" s="52">
        <v>4</v>
      </c>
      <c r="B172" s="53"/>
      <c r="C172" s="39" t="s">
        <v>169</v>
      </c>
      <c r="D172" s="40"/>
      <c r="E172" s="39" t="s">
        <v>174</v>
      </c>
      <c r="F172" s="65"/>
      <c r="G172" s="70"/>
      <c r="H172" s="41"/>
      <c r="I172" s="41"/>
      <c r="L172" s="303">
        <f>I172</f>
        <v>0</v>
      </c>
    </row>
    <row r="173" spans="1:9" ht="14.25" thickBot="1">
      <c r="A173" s="57"/>
      <c r="B173" s="58"/>
      <c r="C173" s="36"/>
      <c r="D173" s="36"/>
      <c r="E173" s="55"/>
      <c r="F173" s="68"/>
      <c r="G173" s="54"/>
      <c r="H173" s="56"/>
      <c r="I173" s="36"/>
    </row>
    <row r="174" spans="1:9" s="82" customFormat="1" ht="22.5" customHeight="1">
      <c r="A174" s="78" t="s">
        <v>143</v>
      </c>
      <c r="B174" s="79">
        <v>22</v>
      </c>
      <c r="C174" s="80" t="s">
        <v>315</v>
      </c>
      <c r="D174" s="80"/>
      <c r="E174" s="79" t="s">
        <v>138</v>
      </c>
      <c r="F174" s="80" t="s">
        <v>400</v>
      </c>
      <c r="G174" s="79" t="s">
        <v>4</v>
      </c>
      <c r="H174" s="73" t="s">
        <v>80</v>
      </c>
      <c r="I174" s="183"/>
    </row>
    <row r="175" spans="1:9" ht="15" thickBot="1">
      <c r="A175" s="114" t="s">
        <v>6</v>
      </c>
      <c r="B175" s="38"/>
      <c r="C175" s="39" t="s">
        <v>7</v>
      </c>
      <c r="D175" s="40"/>
      <c r="E175" s="39" t="s">
        <v>8</v>
      </c>
      <c r="F175" s="65"/>
      <c r="G175" s="70" t="s">
        <v>148</v>
      </c>
      <c r="H175" s="41" t="s">
        <v>10</v>
      </c>
      <c r="I175" s="190" t="s">
        <v>374</v>
      </c>
    </row>
    <row r="176" spans="1:13" ht="14.25">
      <c r="A176" s="42">
        <v>1</v>
      </c>
      <c r="B176" s="43"/>
      <c r="C176" s="49" t="s">
        <v>17</v>
      </c>
      <c r="D176" s="45"/>
      <c r="E176" s="44" t="s">
        <v>308</v>
      </c>
      <c r="F176" s="66"/>
      <c r="G176" s="71"/>
      <c r="H176" s="46"/>
      <c r="I176" s="51"/>
      <c r="M176" s="308">
        <f>I176</f>
        <v>0</v>
      </c>
    </row>
    <row r="177" spans="1:13" ht="14.25">
      <c r="A177" s="47">
        <v>2</v>
      </c>
      <c r="B177" s="48"/>
      <c r="C177" s="49" t="s">
        <v>66</v>
      </c>
      <c r="D177" s="50"/>
      <c r="E177" s="49" t="s">
        <v>305</v>
      </c>
      <c r="F177" s="67"/>
      <c r="G177" s="72"/>
      <c r="H177" s="51"/>
      <c r="I177" s="51"/>
      <c r="M177" s="308">
        <f>I177</f>
        <v>0</v>
      </c>
    </row>
    <row r="178" spans="1:13" ht="14.25">
      <c r="A178" s="47">
        <v>3</v>
      </c>
      <c r="B178" s="48"/>
      <c r="C178" s="49" t="s">
        <v>17</v>
      </c>
      <c r="D178" s="50"/>
      <c r="E178" s="49" t="s">
        <v>306</v>
      </c>
      <c r="F178" s="67"/>
      <c r="G178" s="72"/>
      <c r="H178" s="51"/>
      <c r="I178" s="51"/>
      <c r="M178" s="308">
        <f>I178</f>
        <v>0</v>
      </c>
    </row>
    <row r="179" spans="1:13" ht="15" thickBot="1">
      <c r="A179" s="52">
        <v>4</v>
      </c>
      <c r="B179" s="53"/>
      <c r="C179" s="39" t="s">
        <v>17</v>
      </c>
      <c r="D179" s="40"/>
      <c r="E179" s="39" t="s">
        <v>307</v>
      </c>
      <c r="F179" s="65"/>
      <c r="G179" s="70"/>
      <c r="H179" s="41"/>
      <c r="I179" s="41"/>
      <c r="M179" s="308">
        <f>I179</f>
        <v>0</v>
      </c>
    </row>
    <row r="180" spans="2:9" ht="14.25" thickBot="1">
      <c r="B180" s="37"/>
      <c r="E180" s="37"/>
      <c r="F180" s="37"/>
      <c r="G180" s="37"/>
      <c r="H180" s="37"/>
      <c r="I180" s="37"/>
    </row>
    <row r="181" spans="1:9" ht="15">
      <c r="A181" s="78" t="s">
        <v>143</v>
      </c>
      <c r="B181" s="262" t="s">
        <v>401</v>
      </c>
      <c r="C181" s="181" t="s">
        <v>402</v>
      </c>
      <c r="D181" s="317"/>
      <c r="E181" s="79" t="s">
        <v>136</v>
      </c>
      <c r="F181" s="80" t="s">
        <v>321</v>
      </c>
      <c r="G181" s="79" t="s">
        <v>133</v>
      </c>
      <c r="H181" s="73" t="s">
        <v>80</v>
      </c>
      <c r="I181" s="183"/>
    </row>
    <row r="182" spans="1:9" ht="14.25" thickBot="1">
      <c r="A182" s="74" t="s">
        <v>6</v>
      </c>
      <c r="B182" s="38"/>
      <c r="C182" s="75" t="s">
        <v>7</v>
      </c>
      <c r="D182" s="65"/>
      <c r="E182" s="75" t="s">
        <v>8</v>
      </c>
      <c r="F182" s="65"/>
      <c r="G182" s="70" t="s">
        <v>148</v>
      </c>
      <c r="H182" s="76" t="s">
        <v>10</v>
      </c>
      <c r="I182" s="190" t="s">
        <v>374</v>
      </c>
    </row>
    <row r="183" spans="1:11" ht="14.25">
      <c r="A183" s="42">
        <v>1</v>
      </c>
      <c r="B183" s="43"/>
      <c r="C183" s="44" t="s">
        <v>127</v>
      </c>
      <c r="D183" s="50"/>
      <c r="E183" s="49" t="s">
        <v>127</v>
      </c>
      <c r="F183" s="67"/>
      <c r="G183" s="71"/>
      <c r="H183" s="46"/>
      <c r="I183" s="46"/>
      <c r="K183" s="299">
        <f aca="true" t="shared" si="3" ref="K183:K189">I183</f>
        <v>0</v>
      </c>
    </row>
    <row r="184" spans="1:11" ht="14.25">
      <c r="A184" s="47">
        <v>2</v>
      </c>
      <c r="B184" s="48"/>
      <c r="C184" s="44" t="s">
        <v>127</v>
      </c>
      <c r="D184" s="50"/>
      <c r="E184" s="49" t="s">
        <v>127</v>
      </c>
      <c r="F184" s="67"/>
      <c r="G184" s="72"/>
      <c r="H184" s="51"/>
      <c r="I184" s="51"/>
      <c r="K184" s="299">
        <f t="shared" si="3"/>
        <v>0</v>
      </c>
    </row>
    <row r="185" spans="1:11" ht="14.25">
      <c r="A185" s="47">
        <v>3</v>
      </c>
      <c r="B185" s="48"/>
      <c r="C185" s="44" t="s">
        <v>127</v>
      </c>
      <c r="D185" s="50"/>
      <c r="E185" s="49" t="s">
        <v>127</v>
      </c>
      <c r="F185" s="67"/>
      <c r="G185" s="72"/>
      <c r="H185" s="51"/>
      <c r="I185" s="51"/>
      <c r="K185" s="299">
        <f t="shared" si="3"/>
        <v>0</v>
      </c>
    </row>
    <row r="186" spans="1:11" ht="14.25">
      <c r="A186" s="47">
        <v>4</v>
      </c>
      <c r="B186" s="48"/>
      <c r="C186" s="44" t="s">
        <v>127</v>
      </c>
      <c r="D186" s="50"/>
      <c r="E186" s="49" t="s">
        <v>127</v>
      </c>
      <c r="F186" s="67"/>
      <c r="G186" s="72"/>
      <c r="H186" s="51"/>
      <c r="I186" s="51"/>
      <c r="K186" s="299">
        <f t="shared" si="3"/>
        <v>0</v>
      </c>
    </row>
    <row r="187" spans="1:11" ht="14.25">
      <c r="A187" s="47">
        <v>5</v>
      </c>
      <c r="B187" s="48"/>
      <c r="C187" s="44" t="s">
        <v>127</v>
      </c>
      <c r="D187" s="50"/>
      <c r="E187" s="49" t="s">
        <v>127</v>
      </c>
      <c r="F187" s="67"/>
      <c r="G187" s="72"/>
      <c r="H187" s="51"/>
      <c r="I187" s="51"/>
      <c r="K187" s="299">
        <f t="shared" si="3"/>
        <v>0</v>
      </c>
    </row>
    <row r="188" spans="1:11" ht="14.25">
      <c r="A188" s="47">
        <v>6</v>
      </c>
      <c r="B188" s="48"/>
      <c r="C188" s="44" t="s">
        <v>127</v>
      </c>
      <c r="D188" s="50"/>
      <c r="E188" s="49" t="s">
        <v>127</v>
      </c>
      <c r="F188" s="67"/>
      <c r="G188" s="72"/>
      <c r="H188" s="51"/>
      <c r="I188" s="46"/>
      <c r="K188" s="299">
        <f t="shared" si="3"/>
        <v>0</v>
      </c>
    </row>
    <row r="189" spans="1:11" ht="15" thickBot="1">
      <c r="A189" s="52" t="s">
        <v>127</v>
      </c>
      <c r="B189" s="53"/>
      <c r="C189" s="39" t="s">
        <v>127</v>
      </c>
      <c r="D189" s="40"/>
      <c r="E189" s="39" t="s">
        <v>127</v>
      </c>
      <c r="F189" s="65"/>
      <c r="G189" s="70"/>
      <c r="H189" s="41"/>
      <c r="I189" s="41"/>
      <c r="K189" s="299">
        <f t="shared" si="3"/>
        <v>0</v>
      </c>
    </row>
    <row r="190" spans="1:9" ht="14.25" thickBot="1">
      <c r="A190" s="57"/>
      <c r="B190" s="58"/>
      <c r="C190" s="36"/>
      <c r="D190" s="36"/>
      <c r="E190" s="55"/>
      <c r="F190" s="68"/>
      <c r="G190" s="54"/>
      <c r="H190" s="56"/>
      <c r="I190" s="36"/>
    </row>
    <row r="191" spans="1:10" s="90" customFormat="1" ht="22.5" customHeight="1">
      <c r="A191" s="179" t="s">
        <v>143</v>
      </c>
      <c r="B191" s="180">
        <v>24</v>
      </c>
      <c r="C191" s="181" t="s">
        <v>369</v>
      </c>
      <c r="D191" s="181"/>
      <c r="E191" s="180">
        <v>720</v>
      </c>
      <c r="F191" s="181" t="s">
        <v>370</v>
      </c>
      <c r="G191" s="180" t="s">
        <v>133</v>
      </c>
      <c r="H191" s="182" t="s">
        <v>37</v>
      </c>
      <c r="I191" s="183"/>
      <c r="J191" s="89"/>
    </row>
    <row r="192" spans="1:10" s="98" customFormat="1" ht="14.25" thickBot="1">
      <c r="A192" s="184" t="s">
        <v>6</v>
      </c>
      <c r="B192" s="185"/>
      <c r="C192" s="186" t="s">
        <v>7</v>
      </c>
      <c r="D192" s="187"/>
      <c r="E192" s="186" t="s">
        <v>8</v>
      </c>
      <c r="F192" s="187"/>
      <c r="G192" s="188" t="s">
        <v>148</v>
      </c>
      <c r="H192" s="189" t="s">
        <v>10</v>
      </c>
      <c r="I192" s="190" t="s">
        <v>374</v>
      </c>
      <c r="J192" s="97"/>
    </row>
    <row r="193" spans="1:10" ht="14.25">
      <c r="A193" s="47">
        <v>1</v>
      </c>
      <c r="B193" s="48"/>
      <c r="C193" s="44" t="s">
        <v>266</v>
      </c>
      <c r="D193" s="50"/>
      <c r="E193" s="49" t="s">
        <v>276</v>
      </c>
      <c r="F193" s="67"/>
      <c r="G193" s="72"/>
      <c r="H193" s="51"/>
      <c r="I193" s="51"/>
      <c r="J193" s="286">
        <f aca="true" t="shared" si="4" ref="J193:J198">I193</f>
        <v>0</v>
      </c>
    </row>
    <row r="194" spans="1:10" ht="14.25">
      <c r="A194" s="47">
        <v>2</v>
      </c>
      <c r="B194" s="48"/>
      <c r="C194" s="49" t="s">
        <v>203</v>
      </c>
      <c r="D194" s="50"/>
      <c r="E194" s="49" t="s">
        <v>204</v>
      </c>
      <c r="F194" s="67"/>
      <c r="G194" s="72"/>
      <c r="H194" s="51"/>
      <c r="I194" s="51"/>
      <c r="J194" s="286">
        <f t="shared" si="4"/>
        <v>0</v>
      </c>
    </row>
    <row r="195" spans="1:10" ht="14.25">
      <c r="A195" s="47">
        <v>3</v>
      </c>
      <c r="B195" s="48"/>
      <c r="C195" s="49" t="s">
        <v>266</v>
      </c>
      <c r="D195" s="50"/>
      <c r="E195" s="49" t="s">
        <v>274</v>
      </c>
      <c r="F195" s="67"/>
      <c r="G195" s="72"/>
      <c r="H195" s="51"/>
      <c r="I195" s="51"/>
      <c r="J195" s="286">
        <f t="shared" si="4"/>
        <v>0</v>
      </c>
    </row>
    <row r="196" spans="1:10" ht="14.25">
      <c r="A196" s="47">
        <v>4</v>
      </c>
      <c r="B196" s="48"/>
      <c r="C196" s="49" t="s">
        <v>181</v>
      </c>
      <c r="D196" s="50"/>
      <c r="E196" s="49" t="s">
        <v>191</v>
      </c>
      <c r="F196" s="67"/>
      <c r="G196" s="72"/>
      <c r="H196" s="51"/>
      <c r="I196" s="51"/>
      <c r="J196" s="286">
        <f t="shared" si="4"/>
        <v>0</v>
      </c>
    </row>
    <row r="197" spans="1:10" ht="14.25">
      <c r="A197" s="47">
        <v>5</v>
      </c>
      <c r="B197" s="48"/>
      <c r="C197" s="49" t="s">
        <v>17</v>
      </c>
      <c r="D197" s="50"/>
      <c r="E197" s="49" t="s">
        <v>242</v>
      </c>
      <c r="F197" s="67"/>
      <c r="G197" s="72"/>
      <c r="H197" s="51"/>
      <c r="I197" s="51"/>
      <c r="J197" s="286">
        <f t="shared" si="4"/>
        <v>0</v>
      </c>
    </row>
    <row r="198" spans="1:10" ht="15" thickBot="1">
      <c r="A198" s="52">
        <v>6</v>
      </c>
      <c r="B198" s="53"/>
      <c r="C198" s="39" t="s">
        <v>266</v>
      </c>
      <c r="D198" s="40"/>
      <c r="E198" s="39" t="s">
        <v>275</v>
      </c>
      <c r="F198" s="65"/>
      <c r="G198" s="70"/>
      <c r="H198" s="41"/>
      <c r="I198" s="197"/>
      <c r="J198" s="286">
        <f t="shared" si="4"/>
        <v>0</v>
      </c>
    </row>
    <row r="199" spans="1:9" ht="14.25" thickBot="1">
      <c r="A199" s="57"/>
      <c r="B199" s="58"/>
      <c r="C199" s="36"/>
      <c r="D199" s="36"/>
      <c r="E199" s="55"/>
      <c r="F199" s="68"/>
      <c r="G199" s="54"/>
      <c r="H199" s="56"/>
      <c r="I199" s="36"/>
    </row>
    <row r="200" spans="1:10" s="82" customFormat="1" ht="22.5" customHeight="1">
      <c r="A200" s="78" t="s">
        <v>143</v>
      </c>
      <c r="B200" s="79">
        <v>25</v>
      </c>
      <c r="C200" s="80" t="s">
        <v>367</v>
      </c>
      <c r="D200" s="80"/>
      <c r="E200" s="79" t="s">
        <v>135</v>
      </c>
      <c r="F200" s="80" t="s">
        <v>357</v>
      </c>
      <c r="G200" s="79" t="s">
        <v>4</v>
      </c>
      <c r="H200" s="73" t="s">
        <v>37</v>
      </c>
      <c r="I200" s="183"/>
      <c r="J200" s="81"/>
    </row>
    <row r="201" spans="1:10" s="69" customFormat="1" ht="14.25" thickBot="1">
      <c r="A201" s="74" t="s">
        <v>6</v>
      </c>
      <c r="B201" s="38"/>
      <c r="C201" s="75" t="s">
        <v>7</v>
      </c>
      <c r="D201" s="65"/>
      <c r="E201" s="75" t="s">
        <v>8</v>
      </c>
      <c r="F201" s="65"/>
      <c r="G201" s="70" t="s">
        <v>148</v>
      </c>
      <c r="H201" s="76" t="s">
        <v>10</v>
      </c>
      <c r="I201" s="190" t="s">
        <v>374</v>
      </c>
      <c r="J201" s="68"/>
    </row>
    <row r="202" spans="1:10" ht="14.25">
      <c r="A202" s="42">
        <v>1</v>
      </c>
      <c r="B202" s="43"/>
      <c r="C202" s="44" t="s">
        <v>266</v>
      </c>
      <c r="D202" s="45"/>
      <c r="E202" s="142" t="s">
        <v>278</v>
      </c>
      <c r="F202" s="66"/>
      <c r="G202" s="71"/>
      <c r="H202" s="46"/>
      <c r="I202" s="51"/>
      <c r="J202" s="286">
        <f>I202</f>
        <v>0</v>
      </c>
    </row>
    <row r="203" spans="1:10" ht="14.25">
      <c r="A203" s="47">
        <v>2</v>
      </c>
      <c r="B203" s="48"/>
      <c r="C203" s="44" t="s">
        <v>266</v>
      </c>
      <c r="D203" s="50"/>
      <c r="E203" s="143" t="s">
        <v>277</v>
      </c>
      <c r="F203" s="67"/>
      <c r="G203" s="72"/>
      <c r="H203" s="51"/>
      <c r="I203" s="51"/>
      <c r="J203" s="286">
        <f>I203</f>
        <v>0</v>
      </c>
    </row>
    <row r="204" spans="1:10" ht="15" thickBot="1">
      <c r="A204" s="52">
        <v>3</v>
      </c>
      <c r="B204" s="53"/>
      <c r="C204" s="39" t="s">
        <v>17</v>
      </c>
      <c r="D204" s="40"/>
      <c r="E204" s="144" t="s">
        <v>366</v>
      </c>
      <c r="F204" s="65"/>
      <c r="G204" s="70"/>
      <c r="H204" s="41"/>
      <c r="I204" s="41"/>
      <c r="J204" s="286">
        <f>I204</f>
        <v>0</v>
      </c>
    </row>
    <row r="205" spans="1:9" ht="14.25" thickBot="1">
      <c r="A205" s="57"/>
      <c r="B205" s="58"/>
      <c r="C205" s="36"/>
      <c r="D205" s="36"/>
      <c r="E205" s="55"/>
      <c r="F205" s="68"/>
      <c r="G205" s="54"/>
      <c r="H205" s="56"/>
      <c r="I205" s="36"/>
    </row>
    <row r="206" spans="1:9" s="90" customFormat="1" ht="22.5" customHeight="1">
      <c r="A206" s="179" t="s">
        <v>143</v>
      </c>
      <c r="B206" s="180">
        <v>26</v>
      </c>
      <c r="C206" s="181" t="s">
        <v>344</v>
      </c>
      <c r="D206" s="181"/>
      <c r="E206" s="180" t="s">
        <v>134</v>
      </c>
      <c r="F206" s="181" t="s">
        <v>337</v>
      </c>
      <c r="G206" s="180" t="s">
        <v>133</v>
      </c>
      <c r="H206" s="182" t="s">
        <v>80</v>
      </c>
      <c r="I206" s="183"/>
    </row>
    <row r="207" spans="1:9" s="98" customFormat="1" ht="14.25" thickBot="1">
      <c r="A207" s="184" t="s">
        <v>6</v>
      </c>
      <c r="B207" s="185"/>
      <c r="C207" s="186" t="s">
        <v>127</v>
      </c>
      <c r="D207" s="187"/>
      <c r="E207" s="186" t="s">
        <v>8</v>
      </c>
      <c r="F207" s="187"/>
      <c r="G207" s="188" t="s">
        <v>148</v>
      </c>
      <c r="H207" s="189" t="s">
        <v>10</v>
      </c>
      <c r="I207" s="190" t="s">
        <v>374</v>
      </c>
    </row>
    <row r="208" spans="1:12" ht="14.25">
      <c r="A208" s="42">
        <v>1</v>
      </c>
      <c r="B208" s="43"/>
      <c r="C208" s="44" t="s">
        <v>17</v>
      </c>
      <c r="D208" s="45"/>
      <c r="E208" s="44" t="s">
        <v>345</v>
      </c>
      <c r="F208" s="66"/>
      <c r="G208" s="71"/>
      <c r="H208" s="46"/>
      <c r="I208" s="51"/>
      <c r="L208" s="303">
        <f>I208</f>
        <v>0</v>
      </c>
    </row>
    <row r="209" spans="1:12" ht="14.25">
      <c r="A209" s="47">
        <v>2</v>
      </c>
      <c r="B209" s="48"/>
      <c r="C209" s="49" t="s">
        <v>266</v>
      </c>
      <c r="D209" s="50"/>
      <c r="E209" s="49" t="s">
        <v>272</v>
      </c>
      <c r="F209" s="67"/>
      <c r="G209" s="72"/>
      <c r="H209" s="51"/>
      <c r="I209" s="51"/>
      <c r="L209" s="303">
        <f>I209</f>
        <v>0</v>
      </c>
    </row>
    <row r="210" spans="1:12" ht="15" thickBot="1">
      <c r="A210" s="52">
        <v>3</v>
      </c>
      <c r="B210" s="53"/>
      <c r="C210" s="39" t="s">
        <v>266</v>
      </c>
      <c r="D210" s="40"/>
      <c r="E210" s="39" t="s">
        <v>279</v>
      </c>
      <c r="F210" s="65"/>
      <c r="G210" s="70"/>
      <c r="H210" s="41"/>
      <c r="I210" s="41"/>
      <c r="L210" s="303">
        <f>I210</f>
        <v>0</v>
      </c>
    </row>
    <row r="211" spans="1:9" ht="14.25" thickBot="1">
      <c r="A211" s="57"/>
      <c r="B211" s="58"/>
      <c r="C211" s="36"/>
      <c r="D211" s="36"/>
      <c r="E211" s="55"/>
      <c r="F211" s="68"/>
      <c r="G211" s="54"/>
      <c r="H211" s="56"/>
      <c r="I211" s="36"/>
    </row>
    <row r="212" spans="1:9" s="82" customFormat="1" ht="22.5" customHeight="1">
      <c r="A212" s="78" t="s">
        <v>143</v>
      </c>
      <c r="B212" s="266" t="s">
        <v>403</v>
      </c>
      <c r="C212" s="181" t="s">
        <v>404</v>
      </c>
      <c r="D212" s="267"/>
      <c r="E212" s="79" t="s">
        <v>138</v>
      </c>
      <c r="F212" s="80" t="s">
        <v>321</v>
      </c>
      <c r="G212" s="79" t="s">
        <v>4</v>
      </c>
      <c r="H212" s="73" t="s">
        <v>80</v>
      </c>
      <c r="I212" s="183"/>
    </row>
    <row r="213" spans="1:9" s="69" customFormat="1" ht="14.25" thickBot="1">
      <c r="A213" s="74" t="s">
        <v>6</v>
      </c>
      <c r="B213" s="38"/>
      <c r="C213" s="75" t="s">
        <v>7</v>
      </c>
      <c r="D213" s="65"/>
      <c r="E213" s="75" t="s">
        <v>8</v>
      </c>
      <c r="F213" s="65"/>
      <c r="G213" s="70" t="s">
        <v>148</v>
      </c>
      <c r="H213" s="76" t="s">
        <v>10</v>
      </c>
      <c r="I213" s="190" t="s">
        <v>374</v>
      </c>
    </row>
    <row r="214" spans="1:11" ht="14.25">
      <c r="A214" s="42">
        <v>2</v>
      </c>
      <c r="B214" s="43"/>
      <c r="C214" s="44" t="s">
        <v>17</v>
      </c>
      <c r="D214" s="45"/>
      <c r="E214" s="44" t="s">
        <v>294</v>
      </c>
      <c r="F214" s="66"/>
      <c r="G214" s="71"/>
      <c r="H214" s="46"/>
      <c r="I214" s="51"/>
      <c r="K214" s="299">
        <f>I214</f>
        <v>0</v>
      </c>
    </row>
    <row r="215" spans="1:11" ht="15" thickBot="1">
      <c r="A215" s="52">
        <v>1</v>
      </c>
      <c r="B215" s="53"/>
      <c r="C215" s="39" t="s">
        <v>293</v>
      </c>
      <c r="D215" s="40"/>
      <c r="E215" s="39" t="s">
        <v>197</v>
      </c>
      <c r="F215" s="65"/>
      <c r="G215" s="70"/>
      <c r="H215" s="41"/>
      <c r="I215" s="41"/>
      <c r="K215" s="299">
        <f>I215</f>
        <v>0</v>
      </c>
    </row>
    <row r="216" spans="2:9" ht="14.25" thickBot="1">
      <c r="B216" s="37"/>
      <c r="E216" s="37"/>
      <c r="F216" s="37"/>
      <c r="G216" s="37"/>
      <c r="H216" s="37"/>
      <c r="I216" s="37"/>
    </row>
    <row r="217" spans="1:9" ht="20.25" customHeight="1">
      <c r="A217" s="234" t="s">
        <v>143</v>
      </c>
      <c r="B217" s="161">
        <v>28</v>
      </c>
      <c r="C217" s="245" t="s">
        <v>405</v>
      </c>
      <c r="D217" s="148"/>
      <c r="E217" s="161" t="s">
        <v>136</v>
      </c>
      <c r="F217" s="235" t="s">
        <v>337</v>
      </c>
      <c r="G217" s="161" t="s">
        <v>4</v>
      </c>
      <c r="H217" s="236" t="s">
        <v>80</v>
      </c>
      <c r="I217" s="183"/>
    </row>
    <row r="218" spans="1:9" s="69" customFormat="1" ht="14.25" thickBot="1">
      <c r="A218" s="74" t="s">
        <v>6</v>
      </c>
      <c r="B218" s="38"/>
      <c r="C218" s="75" t="s">
        <v>7</v>
      </c>
      <c r="D218" s="65"/>
      <c r="E218" s="75" t="s">
        <v>8</v>
      </c>
      <c r="F218" s="65"/>
      <c r="G218" s="70" t="s">
        <v>148</v>
      </c>
      <c r="H218" s="76" t="s">
        <v>10</v>
      </c>
      <c r="I218" s="190" t="s">
        <v>374</v>
      </c>
    </row>
    <row r="219" spans="1:12" ht="14.25">
      <c r="A219" s="47">
        <v>1</v>
      </c>
      <c r="B219" s="48"/>
      <c r="C219" s="44" t="s">
        <v>127</v>
      </c>
      <c r="D219" s="50"/>
      <c r="E219" s="49" t="s">
        <v>127</v>
      </c>
      <c r="F219" s="67"/>
      <c r="G219" s="71"/>
      <c r="H219" s="46"/>
      <c r="I219" s="46"/>
      <c r="L219" s="303">
        <f aca="true" t="shared" si="5" ref="L219:L226">I219</f>
        <v>0</v>
      </c>
    </row>
    <row r="220" spans="1:12" ht="14.25">
      <c r="A220" s="47">
        <v>2</v>
      </c>
      <c r="B220" s="48"/>
      <c r="C220" s="44" t="s">
        <v>127</v>
      </c>
      <c r="D220" s="50"/>
      <c r="E220" s="49" t="s">
        <v>127</v>
      </c>
      <c r="F220" s="67"/>
      <c r="G220" s="72"/>
      <c r="H220" s="51"/>
      <c r="I220" s="51"/>
      <c r="L220" s="303">
        <f t="shared" si="5"/>
        <v>0</v>
      </c>
    </row>
    <row r="221" spans="1:12" ht="14.25">
      <c r="A221" s="47">
        <v>3</v>
      </c>
      <c r="B221" s="48"/>
      <c r="C221" s="44" t="s">
        <v>127</v>
      </c>
      <c r="D221" s="50"/>
      <c r="E221" s="49" t="s">
        <v>127</v>
      </c>
      <c r="F221" s="67"/>
      <c r="G221" s="72"/>
      <c r="H221" s="51"/>
      <c r="I221" s="51"/>
      <c r="L221" s="303">
        <f t="shared" si="5"/>
        <v>0</v>
      </c>
    </row>
    <row r="222" spans="1:12" ht="14.25">
      <c r="A222" s="47">
        <v>4</v>
      </c>
      <c r="B222" s="48"/>
      <c r="C222" s="44" t="s">
        <v>127</v>
      </c>
      <c r="D222" s="50"/>
      <c r="E222" s="49" t="s">
        <v>127</v>
      </c>
      <c r="F222" s="67"/>
      <c r="G222" s="72"/>
      <c r="H222" s="51"/>
      <c r="I222" s="51"/>
      <c r="L222" s="303">
        <f t="shared" si="5"/>
        <v>0</v>
      </c>
    </row>
    <row r="223" spans="1:12" ht="14.25">
      <c r="A223" s="47">
        <v>5</v>
      </c>
      <c r="B223" s="48"/>
      <c r="C223" s="44" t="s">
        <v>127</v>
      </c>
      <c r="D223" s="50"/>
      <c r="E223" s="49" t="s">
        <v>127</v>
      </c>
      <c r="F223" s="67"/>
      <c r="G223" s="72"/>
      <c r="H223" s="51"/>
      <c r="I223" s="51"/>
      <c r="L223" s="303">
        <f t="shared" si="5"/>
        <v>0</v>
      </c>
    </row>
    <row r="224" spans="1:12" ht="14.25">
      <c r="A224" s="47">
        <v>6</v>
      </c>
      <c r="B224" s="48"/>
      <c r="C224" s="44" t="s">
        <v>127</v>
      </c>
      <c r="D224" s="50"/>
      <c r="E224" s="49" t="s">
        <v>127</v>
      </c>
      <c r="F224" s="67"/>
      <c r="G224" s="72"/>
      <c r="H224" s="51"/>
      <c r="I224" s="51"/>
      <c r="L224" s="303">
        <f t="shared" si="5"/>
        <v>0</v>
      </c>
    </row>
    <row r="225" spans="1:12" ht="14.25">
      <c r="A225" s="47">
        <v>7</v>
      </c>
      <c r="B225" s="48"/>
      <c r="C225" s="44" t="s">
        <v>127</v>
      </c>
      <c r="D225" s="50"/>
      <c r="E225" s="49" t="s">
        <v>127</v>
      </c>
      <c r="F225" s="67"/>
      <c r="G225" s="72"/>
      <c r="H225" s="51"/>
      <c r="I225" s="51"/>
      <c r="L225" s="303">
        <f t="shared" si="5"/>
        <v>0</v>
      </c>
    </row>
    <row r="226" spans="1:12" ht="15" thickBot="1">
      <c r="A226" s="52">
        <v>8</v>
      </c>
      <c r="B226" s="53"/>
      <c r="C226" s="39" t="s">
        <v>127</v>
      </c>
      <c r="D226" s="40"/>
      <c r="E226" s="39" t="s">
        <v>127</v>
      </c>
      <c r="F226" s="65"/>
      <c r="G226" s="70"/>
      <c r="H226" s="41"/>
      <c r="I226" s="41"/>
      <c r="L226" s="303">
        <f t="shared" si="5"/>
        <v>0</v>
      </c>
    </row>
    <row r="227" spans="1:9" ht="14.25" thickBot="1">
      <c r="A227" s="57"/>
      <c r="B227" s="58"/>
      <c r="C227" s="36"/>
      <c r="D227" s="36"/>
      <c r="E227" s="55"/>
      <c r="F227" s="68"/>
      <c r="G227" s="54"/>
      <c r="H227" s="56"/>
      <c r="I227" s="36"/>
    </row>
    <row r="228" spans="1:9" s="82" customFormat="1" ht="22.5" customHeight="1">
      <c r="A228" s="78" t="s">
        <v>143</v>
      </c>
      <c r="B228" s="79">
        <v>29</v>
      </c>
      <c r="C228" s="80" t="s">
        <v>316</v>
      </c>
      <c r="D228" s="80"/>
      <c r="E228" s="79" t="s">
        <v>134</v>
      </c>
      <c r="F228" s="80" t="s">
        <v>400</v>
      </c>
      <c r="G228" s="79" t="s">
        <v>4</v>
      </c>
      <c r="H228" s="73" t="s">
        <v>80</v>
      </c>
      <c r="I228" s="183"/>
    </row>
    <row r="229" spans="1:9" ht="15" thickBot="1">
      <c r="A229" s="114" t="s">
        <v>6</v>
      </c>
      <c r="B229" s="38"/>
      <c r="C229" s="39" t="s">
        <v>7</v>
      </c>
      <c r="D229" s="40"/>
      <c r="E229" s="39" t="s">
        <v>8</v>
      </c>
      <c r="F229" s="65"/>
      <c r="G229" s="70" t="s">
        <v>148</v>
      </c>
      <c r="H229" s="41" t="s">
        <v>10</v>
      </c>
      <c r="I229" s="190" t="s">
        <v>374</v>
      </c>
    </row>
    <row r="230" spans="1:13" ht="14.25">
      <c r="A230" s="42">
        <v>1</v>
      </c>
      <c r="B230" s="43"/>
      <c r="C230" s="44" t="s">
        <v>17</v>
      </c>
      <c r="D230" s="45"/>
      <c r="E230" s="44" t="s">
        <v>300</v>
      </c>
      <c r="F230" s="66"/>
      <c r="G230" s="71"/>
      <c r="H230" s="46"/>
      <c r="I230" s="51"/>
      <c r="M230" s="308">
        <f aca="true" t="shared" si="6" ref="M230:M235">I230</f>
        <v>0</v>
      </c>
    </row>
    <row r="231" spans="1:13" ht="14.25">
      <c r="A231" s="47">
        <v>2</v>
      </c>
      <c r="B231" s="48"/>
      <c r="C231" s="49" t="s">
        <v>29</v>
      </c>
      <c r="D231" s="50"/>
      <c r="E231" s="49" t="s">
        <v>372</v>
      </c>
      <c r="F231" s="67"/>
      <c r="G231" s="72"/>
      <c r="H231" s="51"/>
      <c r="I231" s="51"/>
      <c r="M231" s="308">
        <f t="shared" si="6"/>
        <v>0</v>
      </c>
    </row>
    <row r="232" spans="1:13" ht="14.25">
      <c r="A232" s="47">
        <v>3</v>
      </c>
      <c r="B232" s="48"/>
      <c r="C232" s="49" t="s">
        <v>17</v>
      </c>
      <c r="D232" s="50"/>
      <c r="E232" s="49" t="s">
        <v>301</v>
      </c>
      <c r="F232" s="67"/>
      <c r="G232" s="72"/>
      <c r="H232" s="51"/>
      <c r="I232" s="51"/>
      <c r="M232" s="308">
        <f t="shared" si="6"/>
        <v>0</v>
      </c>
    </row>
    <row r="233" spans="1:13" ht="14.25">
      <c r="A233" s="47">
        <v>4</v>
      </c>
      <c r="B233" s="48"/>
      <c r="C233" s="49" t="s">
        <v>13</v>
      </c>
      <c r="D233" s="50"/>
      <c r="E233" s="49" t="s">
        <v>226</v>
      </c>
      <c r="F233" s="67"/>
      <c r="G233" s="72"/>
      <c r="H233" s="51"/>
      <c r="I233" s="51"/>
      <c r="M233" s="308">
        <f t="shared" si="6"/>
        <v>0</v>
      </c>
    </row>
    <row r="234" spans="1:13" ht="14.25">
      <c r="A234" s="47">
        <v>5</v>
      </c>
      <c r="B234" s="48"/>
      <c r="C234" s="49" t="s">
        <v>266</v>
      </c>
      <c r="D234" s="50"/>
      <c r="E234" s="49" t="s">
        <v>303</v>
      </c>
      <c r="F234" s="67"/>
      <c r="G234" s="72"/>
      <c r="H234" s="51"/>
      <c r="I234" s="51"/>
      <c r="M234" s="308">
        <f t="shared" si="6"/>
        <v>0</v>
      </c>
    </row>
    <row r="235" spans="1:13" ht="15" thickBot="1">
      <c r="A235" s="52">
        <v>6</v>
      </c>
      <c r="B235" s="53"/>
      <c r="C235" s="39" t="s">
        <v>17</v>
      </c>
      <c r="D235" s="40"/>
      <c r="E235" s="39" t="s">
        <v>302</v>
      </c>
      <c r="F235" s="65"/>
      <c r="G235" s="70"/>
      <c r="H235" s="41"/>
      <c r="I235" s="41"/>
      <c r="M235" s="308">
        <f t="shared" si="6"/>
        <v>0</v>
      </c>
    </row>
    <row r="236" spans="1:9" ht="14.25" thickBot="1">
      <c r="A236" s="57"/>
      <c r="B236" s="58"/>
      <c r="C236" s="36"/>
      <c r="D236" s="36"/>
      <c r="E236" s="55"/>
      <c r="F236" s="68"/>
      <c r="G236" s="54"/>
      <c r="H236" s="56"/>
      <c r="I236" s="36"/>
    </row>
    <row r="237" spans="1:9" s="90" customFormat="1" ht="22.5" customHeight="1">
      <c r="A237" s="78" t="s">
        <v>143</v>
      </c>
      <c r="B237" s="79">
        <v>30</v>
      </c>
      <c r="C237" s="80" t="s">
        <v>314</v>
      </c>
      <c r="D237" s="80"/>
      <c r="E237" s="79" t="s">
        <v>136</v>
      </c>
      <c r="F237" s="80" t="s">
        <v>400</v>
      </c>
      <c r="G237" s="79" t="s">
        <v>133</v>
      </c>
      <c r="H237" s="73" t="s">
        <v>80</v>
      </c>
      <c r="I237" s="183"/>
    </row>
    <row r="238" spans="1:9" s="98" customFormat="1" ht="14.25" thickBot="1">
      <c r="A238" s="74" t="s">
        <v>6</v>
      </c>
      <c r="B238" s="38"/>
      <c r="C238" s="75" t="s">
        <v>7</v>
      </c>
      <c r="D238" s="65"/>
      <c r="E238" s="75" t="s">
        <v>8</v>
      </c>
      <c r="F238" s="65"/>
      <c r="G238" s="70" t="s">
        <v>148</v>
      </c>
      <c r="H238" s="76" t="s">
        <v>10</v>
      </c>
      <c r="I238" s="190" t="s">
        <v>374</v>
      </c>
    </row>
    <row r="239" spans="1:13" ht="14.25">
      <c r="A239" s="42">
        <v>1</v>
      </c>
      <c r="B239" s="43"/>
      <c r="C239" s="44" t="s">
        <v>417</v>
      </c>
      <c r="D239" s="45"/>
      <c r="E239" s="44" t="s">
        <v>161</v>
      </c>
      <c r="F239" s="66"/>
      <c r="G239" s="71"/>
      <c r="H239" s="46"/>
      <c r="I239" s="51"/>
      <c r="M239" s="308">
        <f aca="true" t="shared" si="7" ref="M239:M244">I239</f>
        <v>0</v>
      </c>
    </row>
    <row r="240" spans="1:13" ht="14.25">
      <c r="A240" s="47">
        <v>2</v>
      </c>
      <c r="B240" s="48"/>
      <c r="C240" s="49" t="s">
        <v>17</v>
      </c>
      <c r="D240" s="50"/>
      <c r="E240" s="49" t="s">
        <v>251</v>
      </c>
      <c r="F240" s="67"/>
      <c r="G240" s="72"/>
      <c r="H240" s="51"/>
      <c r="I240" s="51"/>
      <c r="M240" s="308">
        <f t="shared" si="7"/>
        <v>0</v>
      </c>
    </row>
    <row r="241" spans="1:13" ht="14.25">
      <c r="A241" s="47">
        <v>3</v>
      </c>
      <c r="B241" s="48"/>
      <c r="C241" s="49" t="s">
        <v>17</v>
      </c>
      <c r="D241" s="50"/>
      <c r="E241" s="49" t="s">
        <v>248</v>
      </c>
      <c r="F241" s="67"/>
      <c r="G241" s="72"/>
      <c r="H241" s="51"/>
      <c r="I241" s="51"/>
      <c r="M241" s="308">
        <f t="shared" si="7"/>
        <v>0</v>
      </c>
    </row>
    <row r="242" spans="1:13" ht="14.25">
      <c r="A242" s="47">
        <v>4</v>
      </c>
      <c r="B242" s="48"/>
      <c r="C242" s="49" t="s">
        <v>13</v>
      </c>
      <c r="D242" s="50"/>
      <c r="E242" s="49" t="s">
        <v>227</v>
      </c>
      <c r="F242" s="67"/>
      <c r="G242" s="72"/>
      <c r="H242" s="51"/>
      <c r="I242" s="51"/>
      <c r="M242" s="308">
        <f t="shared" si="7"/>
        <v>0</v>
      </c>
    </row>
    <row r="243" spans="1:13" ht="14.25">
      <c r="A243" s="47">
        <v>5</v>
      </c>
      <c r="B243" s="48"/>
      <c r="C243" s="49" t="s">
        <v>17</v>
      </c>
      <c r="D243" s="50"/>
      <c r="E243" s="49" t="s">
        <v>250</v>
      </c>
      <c r="F243" s="67"/>
      <c r="G243" s="72"/>
      <c r="H243" s="51"/>
      <c r="I243" s="51"/>
      <c r="M243" s="308">
        <f t="shared" si="7"/>
        <v>0</v>
      </c>
    </row>
    <row r="244" spans="1:13" ht="15" thickBot="1">
      <c r="A244" s="52">
        <v>6</v>
      </c>
      <c r="B244" s="53"/>
      <c r="C244" s="39" t="s">
        <v>17</v>
      </c>
      <c r="D244" s="40"/>
      <c r="E244" s="39" t="s">
        <v>249</v>
      </c>
      <c r="F244" s="65"/>
      <c r="G244" s="70"/>
      <c r="H244" s="41"/>
      <c r="I244" s="197"/>
      <c r="M244" s="308">
        <f t="shared" si="7"/>
        <v>0</v>
      </c>
    </row>
    <row r="245" spans="1:9" ht="14.25" thickBot="1">
      <c r="A245" s="57"/>
      <c r="B245" s="58"/>
      <c r="C245" s="36"/>
      <c r="D245" s="36"/>
      <c r="E245" s="55"/>
      <c r="F245" s="68"/>
      <c r="G245" s="54"/>
      <c r="H245" s="56"/>
      <c r="I245" s="36"/>
    </row>
    <row r="246" spans="1:9" s="82" customFormat="1" ht="22.5" customHeight="1">
      <c r="A246" s="78" t="s">
        <v>143</v>
      </c>
      <c r="B246" s="266" t="s">
        <v>406</v>
      </c>
      <c r="C246" s="268" t="s">
        <v>407</v>
      </c>
      <c r="D246" s="148"/>
      <c r="E246" s="79" t="s">
        <v>135</v>
      </c>
      <c r="F246" s="80" t="s">
        <v>321</v>
      </c>
      <c r="G246" s="79" t="s">
        <v>4</v>
      </c>
      <c r="H246" s="73" t="s">
        <v>80</v>
      </c>
      <c r="I246" s="183"/>
    </row>
    <row r="247" spans="1:9" ht="15" customHeight="1" thickBot="1">
      <c r="A247" s="114" t="s">
        <v>6</v>
      </c>
      <c r="B247" s="38"/>
      <c r="C247" s="39" t="s">
        <v>7</v>
      </c>
      <c r="D247" s="40"/>
      <c r="E247" s="39" t="s">
        <v>8</v>
      </c>
      <c r="F247" s="65"/>
      <c r="G247" s="70" t="s">
        <v>148</v>
      </c>
      <c r="H247" s="41" t="s">
        <v>10</v>
      </c>
      <c r="I247" s="190" t="s">
        <v>374</v>
      </c>
    </row>
    <row r="248" spans="1:11" ht="14.25" customHeight="1">
      <c r="A248" s="42">
        <v>1</v>
      </c>
      <c r="B248" s="43"/>
      <c r="C248" s="44" t="s">
        <v>17</v>
      </c>
      <c r="D248" s="45"/>
      <c r="E248" s="142" t="s">
        <v>298</v>
      </c>
      <c r="F248" s="66"/>
      <c r="G248" s="71"/>
      <c r="H248" s="46"/>
      <c r="I248" s="51"/>
      <c r="K248" s="299">
        <f aca="true" t="shared" si="8" ref="K248:K253">I248</f>
        <v>0</v>
      </c>
    </row>
    <row r="249" spans="1:11" ht="14.25" customHeight="1">
      <c r="A249" s="47">
        <v>2</v>
      </c>
      <c r="B249" s="48"/>
      <c r="C249" s="49" t="s">
        <v>17</v>
      </c>
      <c r="D249" s="50"/>
      <c r="E249" s="143" t="s">
        <v>297</v>
      </c>
      <c r="F249" s="67"/>
      <c r="G249" s="72"/>
      <c r="H249" s="51"/>
      <c r="I249" s="46"/>
      <c r="K249" s="299">
        <f t="shared" si="8"/>
        <v>0</v>
      </c>
    </row>
    <row r="250" spans="1:11" ht="14.25" customHeight="1">
      <c r="A250" s="47">
        <v>3</v>
      </c>
      <c r="B250" s="48"/>
      <c r="C250" s="49" t="s">
        <v>266</v>
      </c>
      <c r="D250" s="50"/>
      <c r="E250" s="143" t="s">
        <v>281</v>
      </c>
      <c r="F250" s="67"/>
      <c r="G250" s="72"/>
      <c r="H250" s="51"/>
      <c r="I250" s="46"/>
      <c r="K250" s="299">
        <f t="shared" si="8"/>
        <v>0</v>
      </c>
    </row>
    <row r="251" spans="1:11" ht="14.25" customHeight="1">
      <c r="A251" s="47">
        <v>4</v>
      </c>
      <c r="B251" s="48"/>
      <c r="C251" s="49" t="s">
        <v>207</v>
      </c>
      <c r="D251" s="50"/>
      <c r="E251" s="143" t="s">
        <v>295</v>
      </c>
      <c r="F251" s="67"/>
      <c r="G251" s="72"/>
      <c r="H251" s="51"/>
      <c r="I251" s="46"/>
      <c r="K251" s="299">
        <f t="shared" si="8"/>
        <v>0</v>
      </c>
    </row>
    <row r="252" spans="1:11" ht="14.25" customHeight="1">
      <c r="A252" s="47">
        <v>5</v>
      </c>
      <c r="B252" s="48"/>
      <c r="C252" s="49" t="s">
        <v>169</v>
      </c>
      <c r="D252" s="50"/>
      <c r="E252" s="143" t="s">
        <v>175</v>
      </c>
      <c r="F252" s="67"/>
      <c r="G252" s="72"/>
      <c r="H252" s="51"/>
      <c r="I252" s="51"/>
      <c r="K252" s="299">
        <f t="shared" si="8"/>
        <v>0</v>
      </c>
    </row>
    <row r="253" spans="1:11" ht="15" customHeight="1" thickBot="1">
      <c r="A253" s="52">
        <v>6</v>
      </c>
      <c r="B253" s="53"/>
      <c r="C253" s="39" t="s">
        <v>17</v>
      </c>
      <c r="D253" s="40"/>
      <c r="E253" s="144" t="s">
        <v>296</v>
      </c>
      <c r="F253" s="65"/>
      <c r="G253" s="70"/>
      <c r="H253" s="41"/>
      <c r="I253" s="197"/>
      <c r="K253" s="299">
        <f t="shared" si="8"/>
        <v>0</v>
      </c>
    </row>
    <row r="254" spans="1:9" ht="14.25" thickBot="1">
      <c r="A254" s="57"/>
      <c r="B254" s="58"/>
      <c r="C254" s="36"/>
      <c r="D254" s="36"/>
      <c r="E254" s="55"/>
      <c r="F254" s="68"/>
      <c r="G254" s="54"/>
      <c r="H254" s="56"/>
      <c r="I254" s="36"/>
    </row>
    <row r="255" spans="1:10" s="82" customFormat="1" ht="22.5" customHeight="1">
      <c r="A255" s="78" t="s">
        <v>143</v>
      </c>
      <c r="B255" s="79">
        <v>32</v>
      </c>
      <c r="C255" s="80" t="s">
        <v>371</v>
      </c>
      <c r="D255" s="80"/>
      <c r="E255" s="79">
        <v>720</v>
      </c>
      <c r="F255" s="80" t="s">
        <v>370</v>
      </c>
      <c r="G255" s="79" t="s">
        <v>4</v>
      </c>
      <c r="H255" s="73" t="s">
        <v>37</v>
      </c>
      <c r="I255" s="183"/>
      <c r="J255" s="81"/>
    </row>
    <row r="256" spans="1:10" s="69" customFormat="1" ht="14.25" thickBot="1">
      <c r="A256" s="74" t="s">
        <v>6</v>
      </c>
      <c r="B256" s="38"/>
      <c r="C256" s="75" t="s">
        <v>7</v>
      </c>
      <c r="D256" s="65"/>
      <c r="E256" s="75" t="s">
        <v>8</v>
      </c>
      <c r="F256" s="65"/>
      <c r="G256" s="70" t="s">
        <v>148</v>
      </c>
      <c r="H256" s="76" t="s">
        <v>10</v>
      </c>
      <c r="I256" s="190" t="s">
        <v>374</v>
      </c>
      <c r="J256" s="68"/>
    </row>
    <row r="257" spans="1:10" ht="14.25">
      <c r="A257" s="42">
        <v>1</v>
      </c>
      <c r="B257" s="43"/>
      <c r="C257" s="44" t="s">
        <v>13</v>
      </c>
      <c r="D257" s="45"/>
      <c r="E257" s="44" t="s">
        <v>228</v>
      </c>
      <c r="F257" s="66"/>
      <c r="G257" s="71"/>
      <c r="H257" s="46"/>
      <c r="I257" s="51"/>
      <c r="J257" s="286">
        <f aca="true" t="shared" si="9" ref="J257:J263">I257</f>
        <v>0</v>
      </c>
    </row>
    <row r="258" spans="1:10" ht="14.25">
      <c r="A258" s="47">
        <v>2</v>
      </c>
      <c r="B258" s="48"/>
      <c r="C258" s="49" t="s">
        <v>169</v>
      </c>
      <c r="D258" s="50"/>
      <c r="E258" s="49" t="s">
        <v>176</v>
      </c>
      <c r="F258" s="67"/>
      <c r="G258" s="72"/>
      <c r="H258" s="51"/>
      <c r="I258" s="46"/>
      <c r="J258" s="286">
        <f t="shared" si="9"/>
        <v>0</v>
      </c>
    </row>
    <row r="259" spans="1:10" ht="14.25">
      <c r="A259" s="47">
        <v>3</v>
      </c>
      <c r="B259" s="48"/>
      <c r="C259" s="49" t="s">
        <v>417</v>
      </c>
      <c r="D259" s="50"/>
      <c r="E259" s="49" t="s">
        <v>162</v>
      </c>
      <c r="F259" s="67"/>
      <c r="G259" s="72"/>
      <c r="H259" s="51"/>
      <c r="I259" s="46"/>
      <c r="J259" s="286">
        <f t="shared" si="9"/>
        <v>0</v>
      </c>
    </row>
    <row r="260" spans="1:10" ht="14.25">
      <c r="A260" s="47">
        <v>4</v>
      </c>
      <c r="B260" s="48"/>
      <c r="C260" s="49" t="s">
        <v>266</v>
      </c>
      <c r="D260" s="50"/>
      <c r="E260" s="49" t="s">
        <v>283</v>
      </c>
      <c r="F260" s="67"/>
      <c r="G260" s="72"/>
      <c r="H260" s="51"/>
      <c r="I260" s="46"/>
      <c r="J260" s="286">
        <f t="shared" si="9"/>
        <v>0</v>
      </c>
    </row>
    <row r="261" spans="1:10" ht="14.25">
      <c r="A261" s="47">
        <v>5</v>
      </c>
      <c r="B261" s="48"/>
      <c r="C261" s="49" t="s">
        <v>13</v>
      </c>
      <c r="D261" s="50"/>
      <c r="E261" s="49" t="s">
        <v>368</v>
      </c>
      <c r="F261" s="67"/>
      <c r="G261" s="72"/>
      <c r="H261" s="51"/>
      <c r="I261" s="51"/>
      <c r="J261" s="286">
        <f t="shared" si="9"/>
        <v>0</v>
      </c>
    </row>
    <row r="262" spans="1:10" ht="14.25">
      <c r="A262" s="47">
        <v>6</v>
      </c>
      <c r="B262" s="48"/>
      <c r="C262" s="49" t="s">
        <v>266</v>
      </c>
      <c r="D262" s="50"/>
      <c r="E262" s="49" t="s">
        <v>282</v>
      </c>
      <c r="F262" s="67"/>
      <c r="G262" s="72"/>
      <c r="H262" s="51"/>
      <c r="I262" s="51"/>
      <c r="J262" s="286">
        <f t="shared" si="9"/>
        <v>0</v>
      </c>
    </row>
    <row r="263" spans="1:10" ht="15" thickBot="1">
      <c r="A263" s="52">
        <v>7</v>
      </c>
      <c r="B263" s="53"/>
      <c r="C263" s="39" t="s">
        <v>203</v>
      </c>
      <c r="D263" s="40"/>
      <c r="E263" s="39" t="s">
        <v>206</v>
      </c>
      <c r="F263" s="65"/>
      <c r="G263" s="70"/>
      <c r="H263" s="41"/>
      <c r="I263" s="41"/>
      <c r="J263" s="286">
        <f t="shared" si="9"/>
        <v>0</v>
      </c>
    </row>
    <row r="264" spans="1:9" ht="14.25" thickBot="1">
      <c r="A264" s="57"/>
      <c r="B264" s="58"/>
      <c r="C264" s="36"/>
      <c r="D264" s="36"/>
      <c r="E264" s="55"/>
      <c r="F264" s="68"/>
      <c r="G264" s="54"/>
      <c r="H264" s="56"/>
      <c r="I264" s="36"/>
    </row>
    <row r="265" spans="1:9" s="90" customFormat="1" ht="22.5" customHeight="1">
      <c r="A265" s="179" t="s">
        <v>143</v>
      </c>
      <c r="B265" s="180">
        <v>33</v>
      </c>
      <c r="C265" s="181" t="s">
        <v>348</v>
      </c>
      <c r="D265" s="181"/>
      <c r="E265" s="180" t="s">
        <v>136</v>
      </c>
      <c r="F265" s="181" t="s">
        <v>337</v>
      </c>
      <c r="G265" s="180" t="s">
        <v>133</v>
      </c>
      <c r="H265" s="182" t="s">
        <v>80</v>
      </c>
      <c r="I265" s="183" t="s">
        <v>127</v>
      </c>
    </row>
    <row r="266" spans="1:12" s="98" customFormat="1" ht="14.25" thickBot="1">
      <c r="A266" s="184" t="s">
        <v>6</v>
      </c>
      <c r="B266" s="185"/>
      <c r="C266" s="186" t="s">
        <v>7</v>
      </c>
      <c r="D266" s="187"/>
      <c r="E266" s="186" t="s">
        <v>8</v>
      </c>
      <c r="F266" s="187"/>
      <c r="G266" s="188" t="s">
        <v>148</v>
      </c>
      <c r="H266" s="189" t="s">
        <v>10</v>
      </c>
      <c r="I266" s="190" t="s">
        <v>374</v>
      </c>
      <c r="L266" s="311"/>
    </row>
    <row r="267" spans="1:12" ht="14.25">
      <c r="A267" s="42">
        <v>1</v>
      </c>
      <c r="B267" s="43"/>
      <c r="C267" s="44" t="s">
        <v>266</v>
      </c>
      <c r="D267" s="45"/>
      <c r="E267" s="44" t="s">
        <v>285</v>
      </c>
      <c r="F267" s="66"/>
      <c r="G267" s="71"/>
      <c r="H267" s="46"/>
      <c r="I267" s="51"/>
      <c r="L267" s="303">
        <f>I267</f>
        <v>0</v>
      </c>
    </row>
    <row r="268" spans="1:12" ht="14.25">
      <c r="A268" s="47">
        <v>2</v>
      </c>
      <c r="B268" s="48"/>
      <c r="C268" s="49" t="s">
        <v>237</v>
      </c>
      <c r="D268" s="50"/>
      <c r="E268" s="49" t="s">
        <v>252</v>
      </c>
      <c r="F268" s="67"/>
      <c r="G268" s="72"/>
      <c r="H268" s="51"/>
      <c r="I268" s="46"/>
      <c r="L268" s="303">
        <f>I268</f>
        <v>0</v>
      </c>
    </row>
    <row r="269" spans="1:12" ht="14.25">
      <c r="A269" s="47">
        <v>3</v>
      </c>
      <c r="B269" s="48"/>
      <c r="C269" s="49" t="s">
        <v>266</v>
      </c>
      <c r="D269" s="50"/>
      <c r="E269" s="49" t="s">
        <v>262</v>
      </c>
      <c r="F269" s="67"/>
      <c r="G269" s="72"/>
      <c r="H269" s="51"/>
      <c r="I269" s="46"/>
      <c r="L269" s="303">
        <f>I269</f>
        <v>0</v>
      </c>
    </row>
    <row r="270" spans="1:12" ht="15" thickBot="1">
      <c r="A270" s="52">
        <v>4</v>
      </c>
      <c r="B270" s="53"/>
      <c r="C270" s="39" t="s">
        <v>266</v>
      </c>
      <c r="D270" s="40"/>
      <c r="E270" s="39" t="s">
        <v>284</v>
      </c>
      <c r="F270" s="65"/>
      <c r="G270" s="70"/>
      <c r="H270" s="41"/>
      <c r="I270" s="41"/>
      <c r="L270" s="303">
        <f>I270</f>
        <v>0</v>
      </c>
    </row>
    <row r="271" spans="2:9" ht="14.25" thickBot="1">
      <c r="B271" s="37"/>
      <c r="E271" s="37"/>
      <c r="F271" s="37"/>
      <c r="G271" s="37"/>
      <c r="H271" s="37"/>
      <c r="I271" s="37"/>
    </row>
    <row r="272" spans="1:9" ht="21" customHeight="1">
      <c r="A272" s="78" t="s">
        <v>143</v>
      </c>
      <c r="B272" s="262" t="s">
        <v>408</v>
      </c>
      <c r="C272" s="181" t="s">
        <v>409</v>
      </c>
      <c r="D272" s="162"/>
      <c r="E272" s="79" t="s">
        <v>134</v>
      </c>
      <c r="F272" s="80" t="s">
        <v>321</v>
      </c>
      <c r="G272" s="79" t="s">
        <v>4</v>
      </c>
      <c r="H272" s="73" t="s">
        <v>80</v>
      </c>
      <c r="I272" s="183"/>
    </row>
    <row r="273" spans="1:9" ht="14.25" thickBot="1">
      <c r="A273" s="74" t="s">
        <v>6</v>
      </c>
      <c r="B273" s="38"/>
      <c r="C273" s="75" t="s">
        <v>7</v>
      </c>
      <c r="D273" s="65"/>
      <c r="E273" s="75" t="s">
        <v>8</v>
      </c>
      <c r="F273" s="65"/>
      <c r="G273" s="70" t="s">
        <v>148</v>
      </c>
      <c r="H273" s="76" t="s">
        <v>10</v>
      </c>
      <c r="I273" s="190" t="s">
        <v>374</v>
      </c>
    </row>
    <row r="274" spans="1:11" ht="14.25">
      <c r="A274" s="47">
        <v>1</v>
      </c>
      <c r="B274" s="48"/>
      <c r="C274" s="49" t="s">
        <v>127</v>
      </c>
      <c r="D274" s="50"/>
      <c r="E274" s="49" t="s">
        <v>127</v>
      </c>
      <c r="F274" s="67"/>
      <c r="G274" s="71"/>
      <c r="H274" s="46"/>
      <c r="I274" s="46"/>
      <c r="K274" s="299">
        <f aca="true" t="shared" si="10" ref="K274:K281">I274</f>
        <v>0</v>
      </c>
    </row>
    <row r="275" spans="1:11" ht="14.25">
      <c r="A275" s="47">
        <v>2</v>
      </c>
      <c r="B275" s="48"/>
      <c r="C275" s="49" t="s">
        <v>127</v>
      </c>
      <c r="D275" s="50"/>
      <c r="E275" s="49" t="s">
        <v>127</v>
      </c>
      <c r="F275" s="67"/>
      <c r="G275" s="72"/>
      <c r="H275" s="51"/>
      <c r="I275" s="51"/>
      <c r="K275" s="299">
        <f t="shared" si="10"/>
        <v>0</v>
      </c>
    </row>
    <row r="276" spans="1:11" ht="14.25">
      <c r="A276" s="47">
        <v>3</v>
      </c>
      <c r="B276" s="48"/>
      <c r="C276" s="49" t="s">
        <v>127</v>
      </c>
      <c r="D276" s="50"/>
      <c r="E276" s="49" t="s">
        <v>127</v>
      </c>
      <c r="F276" s="67"/>
      <c r="G276" s="72"/>
      <c r="H276" s="51"/>
      <c r="I276" s="51"/>
      <c r="K276" s="299">
        <f t="shared" si="10"/>
        <v>0</v>
      </c>
    </row>
    <row r="277" spans="1:11" ht="14.25">
      <c r="A277" s="47">
        <v>4</v>
      </c>
      <c r="B277" s="48"/>
      <c r="C277" s="49" t="s">
        <v>127</v>
      </c>
      <c r="D277" s="50"/>
      <c r="E277" s="49" t="s">
        <v>127</v>
      </c>
      <c r="F277" s="67"/>
      <c r="G277" s="72"/>
      <c r="H277" s="51"/>
      <c r="I277" s="51"/>
      <c r="K277" s="299">
        <f t="shared" si="10"/>
        <v>0</v>
      </c>
    </row>
    <row r="278" spans="1:11" ht="14.25">
      <c r="A278" s="47">
        <v>5</v>
      </c>
      <c r="B278" s="48"/>
      <c r="C278" s="49" t="s">
        <v>127</v>
      </c>
      <c r="D278" s="50"/>
      <c r="E278" s="49" t="s">
        <v>127</v>
      </c>
      <c r="F278" s="67"/>
      <c r="G278" s="72"/>
      <c r="H278" s="51"/>
      <c r="I278" s="51"/>
      <c r="K278" s="299">
        <f t="shared" si="10"/>
        <v>0</v>
      </c>
    </row>
    <row r="279" spans="1:11" ht="14.25">
      <c r="A279" s="47">
        <v>6</v>
      </c>
      <c r="B279" s="48"/>
      <c r="C279" s="49" t="s">
        <v>127</v>
      </c>
      <c r="D279" s="50"/>
      <c r="E279" s="49" t="s">
        <v>127</v>
      </c>
      <c r="F279" s="67"/>
      <c r="G279" s="72"/>
      <c r="H279" s="51"/>
      <c r="I279" s="46"/>
      <c r="K279" s="299">
        <f t="shared" si="10"/>
        <v>0</v>
      </c>
    </row>
    <row r="280" spans="1:11" ht="14.25">
      <c r="A280" s="47">
        <v>7</v>
      </c>
      <c r="B280" s="48"/>
      <c r="C280" s="49" t="s">
        <v>127</v>
      </c>
      <c r="D280" s="50"/>
      <c r="E280" s="49" t="s">
        <v>127</v>
      </c>
      <c r="F280" s="67"/>
      <c r="G280" s="72"/>
      <c r="H280" s="51"/>
      <c r="I280" s="46"/>
      <c r="K280" s="299">
        <f t="shared" si="10"/>
        <v>0</v>
      </c>
    </row>
    <row r="281" spans="1:11" ht="15" thickBot="1">
      <c r="A281" s="52">
        <v>8</v>
      </c>
      <c r="B281" s="53"/>
      <c r="C281" s="39" t="s">
        <v>127</v>
      </c>
      <c r="D281" s="40"/>
      <c r="E281" s="39" t="s">
        <v>127</v>
      </c>
      <c r="F281" s="65"/>
      <c r="G281" s="70"/>
      <c r="H281" s="41"/>
      <c r="I281" s="41"/>
      <c r="K281" s="299">
        <f t="shared" si="10"/>
        <v>0</v>
      </c>
    </row>
    <row r="282" spans="1:9" ht="14.25" thickBot="1">
      <c r="A282" s="57"/>
      <c r="B282" s="58"/>
      <c r="C282" s="36"/>
      <c r="D282" s="36"/>
      <c r="E282" s="55"/>
      <c r="F282" s="68"/>
      <c r="G282" s="54"/>
      <c r="H282" s="56"/>
      <c r="I282" s="36"/>
    </row>
    <row r="283" spans="1:9" s="82" customFormat="1" ht="22.5" customHeight="1">
      <c r="A283" s="78" t="s">
        <v>143</v>
      </c>
      <c r="B283" s="79">
        <v>35</v>
      </c>
      <c r="C283" s="80" t="s">
        <v>346</v>
      </c>
      <c r="D283" s="80"/>
      <c r="E283" s="79" t="s">
        <v>138</v>
      </c>
      <c r="F283" s="80" t="s">
        <v>347</v>
      </c>
      <c r="G283" s="79" t="s">
        <v>4</v>
      </c>
      <c r="H283" s="73" t="s">
        <v>80</v>
      </c>
      <c r="I283" s="183"/>
    </row>
    <row r="284" spans="1:9" s="69" customFormat="1" ht="14.25" thickBot="1">
      <c r="A284" s="74" t="s">
        <v>6</v>
      </c>
      <c r="B284" s="38"/>
      <c r="C284" s="75" t="s">
        <v>7</v>
      </c>
      <c r="D284" s="65"/>
      <c r="E284" s="75" t="s">
        <v>8</v>
      </c>
      <c r="F284" s="65"/>
      <c r="G284" s="70" t="s">
        <v>148</v>
      </c>
      <c r="H284" s="76" t="s">
        <v>10</v>
      </c>
      <c r="I284" s="190" t="s">
        <v>374</v>
      </c>
    </row>
    <row r="285" spans="1:12" ht="14.25">
      <c r="A285" s="42">
        <v>1</v>
      </c>
      <c r="B285" s="43"/>
      <c r="C285" s="44" t="s">
        <v>266</v>
      </c>
      <c r="D285" s="45"/>
      <c r="E285" s="44" t="s">
        <v>286</v>
      </c>
      <c r="F285" s="66"/>
      <c r="G285" s="71"/>
      <c r="H285" s="46"/>
      <c r="I285" s="51"/>
      <c r="L285" s="303">
        <f>I285</f>
        <v>0</v>
      </c>
    </row>
    <row r="286" spans="1:12" ht="15" thickBot="1">
      <c r="A286" s="52">
        <v>2</v>
      </c>
      <c r="B286" s="53"/>
      <c r="C286" s="39" t="s">
        <v>17</v>
      </c>
      <c r="D286" s="40"/>
      <c r="E286" s="39" t="s">
        <v>253</v>
      </c>
      <c r="F286" s="65"/>
      <c r="G286" s="70"/>
      <c r="H286" s="41"/>
      <c r="I286" s="41"/>
      <c r="L286" s="303">
        <f>I286</f>
        <v>0</v>
      </c>
    </row>
    <row r="287" spans="1:9" ht="14.25" thickBot="1">
      <c r="A287" s="57"/>
      <c r="B287" s="58"/>
      <c r="C287" s="36"/>
      <c r="D287" s="36"/>
      <c r="E287" s="55"/>
      <c r="F287" s="68"/>
      <c r="G287" s="54"/>
      <c r="H287" s="56"/>
      <c r="I287" s="36"/>
    </row>
    <row r="288" spans="1:9" s="82" customFormat="1" ht="22.5" customHeight="1">
      <c r="A288" s="78" t="s">
        <v>143</v>
      </c>
      <c r="B288" s="79">
        <v>36</v>
      </c>
      <c r="C288" s="80" t="s">
        <v>313</v>
      </c>
      <c r="D288" s="80"/>
      <c r="E288" s="79" t="s">
        <v>136</v>
      </c>
      <c r="F288" s="80" t="s">
        <v>400</v>
      </c>
      <c r="G288" s="79" t="s">
        <v>4</v>
      </c>
      <c r="H288" s="73" t="s">
        <v>80</v>
      </c>
      <c r="I288" s="183"/>
    </row>
    <row r="289" spans="1:9" s="69" customFormat="1" ht="17.25" customHeight="1" thickBot="1">
      <c r="A289" s="74" t="s">
        <v>6</v>
      </c>
      <c r="B289" s="38"/>
      <c r="C289" s="75" t="s">
        <v>7</v>
      </c>
      <c r="D289" s="65"/>
      <c r="E289" s="75" t="s">
        <v>8</v>
      </c>
      <c r="F289" s="65"/>
      <c r="G289" s="70" t="s">
        <v>148</v>
      </c>
      <c r="H289" s="76" t="s">
        <v>10</v>
      </c>
      <c r="I289" s="190" t="s">
        <v>374</v>
      </c>
    </row>
    <row r="290" spans="1:13" ht="14.25">
      <c r="A290" s="42">
        <v>1</v>
      </c>
      <c r="B290" s="43"/>
      <c r="C290" s="44" t="s">
        <v>207</v>
      </c>
      <c r="D290" s="45"/>
      <c r="E290" s="44" t="s">
        <v>232</v>
      </c>
      <c r="F290" s="66"/>
      <c r="G290" s="71"/>
      <c r="H290" s="46"/>
      <c r="I290" s="51"/>
      <c r="M290" s="308">
        <f aca="true" t="shared" si="11" ref="M290:M295">I290</f>
        <v>0</v>
      </c>
    </row>
    <row r="291" spans="1:13" ht="14.25">
      <c r="A291" s="47">
        <v>2</v>
      </c>
      <c r="B291" s="48"/>
      <c r="C291" s="44" t="s">
        <v>207</v>
      </c>
      <c r="D291" s="50"/>
      <c r="E291" s="49" t="s">
        <v>231</v>
      </c>
      <c r="F291" s="67"/>
      <c r="G291" s="72"/>
      <c r="H291" s="51"/>
      <c r="I291" s="51"/>
      <c r="M291" s="308">
        <f t="shared" si="11"/>
        <v>0</v>
      </c>
    </row>
    <row r="292" spans="1:13" ht="14.25">
      <c r="A292" s="47">
        <v>3</v>
      </c>
      <c r="B292" s="48"/>
      <c r="C292" s="44" t="s">
        <v>17</v>
      </c>
      <c r="D292" s="50"/>
      <c r="E292" s="49" t="s">
        <v>299</v>
      </c>
      <c r="F292" s="67"/>
      <c r="G292" s="72"/>
      <c r="H292" s="51"/>
      <c r="I292" s="51"/>
      <c r="M292" s="308">
        <f t="shared" si="11"/>
        <v>0</v>
      </c>
    </row>
    <row r="293" spans="1:13" ht="14.25">
      <c r="A293" s="47">
        <v>4</v>
      </c>
      <c r="B293" s="48"/>
      <c r="C293" s="49" t="s">
        <v>207</v>
      </c>
      <c r="D293" s="50"/>
      <c r="E293" s="49" t="s">
        <v>230</v>
      </c>
      <c r="F293" s="67"/>
      <c r="G293" s="72"/>
      <c r="H293" s="51"/>
      <c r="I293" s="51"/>
      <c r="M293" s="308">
        <f t="shared" si="11"/>
        <v>0</v>
      </c>
    </row>
    <row r="294" spans="1:13" ht="14.25">
      <c r="A294" s="47">
        <v>5</v>
      </c>
      <c r="B294" s="48"/>
      <c r="C294" s="49" t="s">
        <v>17</v>
      </c>
      <c r="D294" s="50"/>
      <c r="E294" s="49" t="s">
        <v>254</v>
      </c>
      <c r="F294" s="67"/>
      <c r="G294" s="72"/>
      <c r="H294" s="51"/>
      <c r="I294" s="51"/>
      <c r="M294" s="308">
        <f t="shared" si="11"/>
        <v>0</v>
      </c>
    </row>
    <row r="295" spans="1:13" ht="15" thickBot="1">
      <c r="A295" s="52">
        <v>6</v>
      </c>
      <c r="B295" s="53"/>
      <c r="C295" s="39" t="s">
        <v>266</v>
      </c>
      <c r="D295" s="40"/>
      <c r="E295" s="39" t="s">
        <v>287</v>
      </c>
      <c r="F295" s="65"/>
      <c r="G295" s="70"/>
      <c r="H295" s="41"/>
      <c r="I295" s="197"/>
      <c r="M295" s="308">
        <f t="shared" si="11"/>
        <v>0</v>
      </c>
    </row>
    <row r="296" spans="1:9" ht="14.25" thickBot="1">
      <c r="A296" s="57"/>
      <c r="B296" s="58"/>
      <c r="C296" s="36"/>
      <c r="D296" s="36"/>
      <c r="E296" s="55"/>
      <c r="F296" s="68"/>
      <c r="G296" s="54"/>
      <c r="H296" s="56"/>
      <c r="I296" s="36"/>
    </row>
    <row r="297" spans="1:9" s="82" customFormat="1" ht="22.5" customHeight="1">
      <c r="A297" s="78" t="s">
        <v>143</v>
      </c>
      <c r="B297" s="79">
        <v>37</v>
      </c>
      <c r="C297" s="80" t="s">
        <v>330</v>
      </c>
      <c r="D297" s="80"/>
      <c r="E297" s="79" t="s">
        <v>136</v>
      </c>
      <c r="F297" s="80" t="s">
        <v>329</v>
      </c>
      <c r="G297" s="79" t="s">
        <v>4</v>
      </c>
      <c r="H297" s="73" t="s">
        <v>80</v>
      </c>
      <c r="I297" s="183"/>
    </row>
    <row r="298" spans="1:9" s="69" customFormat="1" ht="19.5" customHeight="1" thickBot="1">
      <c r="A298" s="74" t="s">
        <v>6</v>
      </c>
      <c r="B298" s="38"/>
      <c r="C298" s="75" t="s">
        <v>7</v>
      </c>
      <c r="D298" s="65"/>
      <c r="E298" s="75" t="s">
        <v>8</v>
      </c>
      <c r="F298" s="65"/>
      <c r="G298" s="70" t="s">
        <v>148</v>
      </c>
      <c r="H298" s="76" t="s">
        <v>10</v>
      </c>
      <c r="I298" s="190" t="s">
        <v>374</v>
      </c>
    </row>
    <row r="299" spans="1:13" ht="14.25">
      <c r="A299" s="42">
        <v>1</v>
      </c>
      <c r="B299" s="43"/>
      <c r="C299" s="44" t="s">
        <v>17</v>
      </c>
      <c r="D299" s="45"/>
      <c r="E299" s="44" t="s">
        <v>255</v>
      </c>
      <c r="F299" s="66"/>
      <c r="G299" s="71"/>
      <c r="H299" s="46"/>
      <c r="I299" s="51"/>
      <c r="M299" s="308">
        <f aca="true" t="shared" si="12" ref="M299:M304">I299</f>
        <v>0</v>
      </c>
    </row>
    <row r="300" spans="1:13" ht="14.25">
      <c r="A300" s="47">
        <v>2</v>
      </c>
      <c r="B300" s="48"/>
      <c r="C300" s="49" t="s">
        <v>207</v>
      </c>
      <c r="D300" s="50"/>
      <c r="E300" s="49" t="s">
        <v>233</v>
      </c>
      <c r="F300" s="67"/>
      <c r="G300" s="72"/>
      <c r="H300" s="51"/>
      <c r="I300" s="51"/>
      <c r="M300" s="308">
        <f t="shared" si="12"/>
        <v>0</v>
      </c>
    </row>
    <row r="301" spans="1:13" ht="14.25">
      <c r="A301" s="47">
        <v>3</v>
      </c>
      <c r="B301" s="48"/>
      <c r="C301" s="49" t="s">
        <v>17</v>
      </c>
      <c r="D301" s="50"/>
      <c r="E301" s="49" t="s">
        <v>309</v>
      </c>
      <c r="F301" s="67"/>
      <c r="G301" s="72"/>
      <c r="H301" s="51"/>
      <c r="I301" s="51"/>
      <c r="M301" s="308">
        <f t="shared" si="12"/>
        <v>0</v>
      </c>
    </row>
    <row r="302" spans="1:13" ht="14.25">
      <c r="A302" s="47">
        <v>4</v>
      </c>
      <c r="B302" s="48"/>
      <c r="C302" s="49" t="s">
        <v>17</v>
      </c>
      <c r="D302" s="50"/>
      <c r="E302" s="49" t="s">
        <v>257</v>
      </c>
      <c r="F302" s="67"/>
      <c r="G302" s="72"/>
      <c r="H302" s="51"/>
      <c r="I302" s="51"/>
      <c r="M302" s="308">
        <f t="shared" si="12"/>
        <v>0</v>
      </c>
    </row>
    <row r="303" spans="1:13" ht="14.25">
      <c r="A303" s="47">
        <v>5</v>
      </c>
      <c r="B303" s="48"/>
      <c r="C303" s="49" t="s">
        <v>17</v>
      </c>
      <c r="D303" s="50"/>
      <c r="E303" s="49" t="s">
        <v>258</v>
      </c>
      <c r="F303" s="67"/>
      <c r="G303" s="72"/>
      <c r="H303" s="51"/>
      <c r="I303" s="51"/>
      <c r="M303" s="308">
        <f t="shared" si="12"/>
        <v>0</v>
      </c>
    </row>
    <row r="304" spans="1:13" ht="15" thickBot="1">
      <c r="A304" s="52">
        <v>6</v>
      </c>
      <c r="B304" s="53"/>
      <c r="C304" s="39" t="s">
        <v>17</v>
      </c>
      <c r="D304" s="40"/>
      <c r="E304" s="39" t="s">
        <v>256</v>
      </c>
      <c r="F304" s="65"/>
      <c r="G304" s="70"/>
      <c r="H304" s="41"/>
      <c r="I304" s="197"/>
      <c r="M304" s="308">
        <f t="shared" si="12"/>
        <v>0</v>
      </c>
    </row>
    <row r="305" spans="1:9" ht="14.25" thickBot="1">
      <c r="A305" s="57"/>
      <c r="B305" s="58"/>
      <c r="C305" s="36"/>
      <c r="D305" s="36"/>
      <c r="E305" s="55"/>
      <c r="F305" s="68"/>
      <c r="G305" s="54"/>
      <c r="H305" s="56"/>
      <c r="I305" s="36"/>
    </row>
    <row r="306" spans="1:9" s="90" customFormat="1" ht="22.5" customHeight="1">
      <c r="A306" s="179" t="s">
        <v>143</v>
      </c>
      <c r="B306" s="270" t="s">
        <v>411</v>
      </c>
      <c r="C306" s="271" t="s">
        <v>410</v>
      </c>
      <c r="D306" s="269"/>
      <c r="E306" s="180" t="s">
        <v>134</v>
      </c>
      <c r="F306" s="181" t="s">
        <v>321</v>
      </c>
      <c r="G306" s="180" t="s">
        <v>133</v>
      </c>
      <c r="H306" s="182" t="s">
        <v>80</v>
      </c>
      <c r="I306" s="183"/>
    </row>
    <row r="307" spans="1:9" s="98" customFormat="1" ht="19.5" customHeight="1" thickBot="1">
      <c r="A307" s="184" t="s">
        <v>6</v>
      </c>
      <c r="B307" s="185"/>
      <c r="C307" s="186" t="s">
        <v>7</v>
      </c>
      <c r="D307" s="187"/>
      <c r="E307" s="186" t="s">
        <v>8</v>
      </c>
      <c r="F307" s="187"/>
      <c r="G307" s="188" t="s">
        <v>148</v>
      </c>
      <c r="H307" s="189" t="s">
        <v>10</v>
      </c>
      <c r="I307" s="190" t="s">
        <v>374</v>
      </c>
    </row>
    <row r="308" spans="1:11" ht="14.25">
      <c r="A308" s="42">
        <v>1</v>
      </c>
      <c r="B308" s="43"/>
      <c r="C308" s="44" t="s">
        <v>207</v>
      </c>
      <c r="D308" s="45"/>
      <c r="E308" s="44" t="s">
        <v>234</v>
      </c>
      <c r="F308" s="66"/>
      <c r="G308" s="71"/>
      <c r="H308" s="46"/>
      <c r="I308" s="51"/>
      <c r="K308" s="299">
        <f>I308</f>
        <v>0</v>
      </c>
    </row>
    <row r="309" spans="1:11" ht="14.25">
      <c r="A309" s="47">
        <v>2</v>
      </c>
      <c r="B309" s="48"/>
      <c r="C309" s="44" t="s">
        <v>207</v>
      </c>
      <c r="D309" s="50"/>
      <c r="E309" s="49" t="s">
        <v>235</v>
      </c>
      <c r="F309" s="67"/>
      <c r="G309" s="72"/>
      <c r="H309" s="51"/>
      <c r="I309" s="46"/>
      <c r="K309" s="299">
        <f>I309</f>
        <v>0</v>
      </c>
    </row>
    <row r="310" spans="1:11" ht="14.25">
      <c r="A310" s="47">
        <v>3</v>
      </c>
      <c r="B310" s="48"/>
      <c r="C310" s="44" t="s">
        <v>169</v>
      </c>
      <c r="D310" s="50"/>
      <c r="E310" s="49" t="s">
        <v>179</v>
      </c>
      <c r="F310" s="67"/>
      <c r="G310" s="72"/>
      <c r="H310" s="51"/>
      <c r="I310" s="46"/>
      <c r="K310" s="299">
        <f>I310</f>
        <v>0</v>
      </c>
    </row>
    <row r="311" spans="1:11" ht="15" thickBot="1">
      <c r="A311" s="52">
        <v>4</v>
      </c>
      <c r="B311" s="53"/>
      <c r="C311" s="39" t="s">
        <v>207</v>
      </c>
      <c r="D311" s="40"/>
      <c r="E311" s="39" t="s">
        <v>236</v>
      </c>
      <c r="F311" s="65"/>
      <c r="G311" s="70"/>
      <c r="H311" s="41"/>
      <c r="I311" s="41"/>
      <c r="K311" s="299">
        <f>I311</f>
        <v>0</v>
      </c>
    </row>
    <row r="312" spans="1:9" ht="14.25" thickBot="1">
      <c r="A312" s="57"/>
      <c r="B312" s="58"/>
      <c r="C312" s="36"/>
      <c r="D312" s="36"/>
      <c r="E312" s="55"/>
      <c r="F312" s="68"/>
      <c r="G312" s="54"/>
      <c r="H312" s="56"/>
      <c r="I312" s="36"/>
    </row>
    <row r="313" spans="1:9" s="82" customFormat="1" ht="22.5" customHeight="1">
      <c r="A313" s="78" t="s">
        <v>143</v>
      </c>
      <c r="B313" s="79">
        <v>39</v>
      </c>
      <c r="C313" s="80" t="s">
        <v>355</v>
      </c>
      <c r="D313" s="80"/>
      <c r="E313" s="79" t="s">
        <v>135</v>
      </c>
      <c r="F313" s="80" t="s">
        <v>337</v>
      </c>
      <c r="G313" s="79" t="s">
        <v>4</v>
      </c>
      <c r="H313" s="73" t="s">
        <v>80</v>
      </c>
      <c r="I313" s="183"/>
    </row>
    <row r="314" spans="1:9" s="69" customFormat="1" ht="19.5" customHeight="1" thickBot="1">
      <c r="A314" s="74" t="s">
        <v>6</v>
      </c>
      <c r="B314" s="38"/>
      <c r="C314" s="75" t="s">
        <v>7</v>
      </c>
      <c r="D314" s="65"/>
      <c r="E314" s="75" t="s">
        <v>8</v>
      </c>
      <c r="F314" s="65"/>
      <c r="G314" s="70" t="s">
        <v>148</v>
      </c>
      <c r="H314" s="76" t="s">
        <v>10</v>
      </c>
      <c r="I314" s="190" t="s">
        <v>374</v>
      </c>
    </row>
    <row r="315" spans="1:12" ht="14.25">
      <c r="A315" s="42">
        <v>1</v>
      </c>
      <c r="B315" s="43"/>
      <c r="C315" s="44" t="s">
        <v>17</v>
      </c>
      <c r="D315" s="45"/>
      <c r="E315" s="142" t="s">
        <v>351</v>
      </c>
      <c r="F315" s="66"/>
      <c r="G315" s="71"/>
      <c r="H315" s="46"/>
      <c r="I315" s="51"/>
      <c r="L315" s="303">
        <f>I315</f>
        <v>0</v>
      </c>
    </row>
    <row r="316" spans="1:12" ht="15" thickBot="1">
      <c r="A316" s="52">
        <v>2</v>
      </c>
      <c r="B316" s="53"/>
      <c r="C316" s="39" t="s">
        <v>266</v>
      </c>
      <c r="D316" s="40"/>
      <c r="E316" s="144" t="s">
        <v>281</v>
      </c>
      <c r="F316" s="65"/>
      <c r="G316" s="70"/>
      <c r="H316" s="41"/>
      <c r="I316" s="41"/>
      <c r="L316" s="303">
        <f>I316</f>
        <v>0</v>
      </c>
    </row>
    <row r="319" spans="1:9" ht="14.25">
      <c r="A319" s="279"/>
      <c r="B319" s="280"/>
      <c r="C319" s="279"/>
      <c r="D319" s="279"/>
      <c r="E319" s="281"/>
      <c r="F319" s="282"/>
      <c r="G319" s="280"/>
      <c r="H319" s="278"/>
      <c r="I319" s="278"/>
    </row>
    <row r="321" ht="14.25">
      <c r="F321" s="69" t="s">
        <v>373</v>
      </c>
    </row>
    <row r="323" spans="1:10" ht="13.5">
      <c r="A323" s="284">
        <v>1</v>
      </c>
      <c r="B323" s="285" t="s">
        <v>412</v>
      </c>
      <c r="C323" s="286"/>
      <c r="D323" s="286"/>
      <c r="E323" s="284"/>
      <c r="F323" s="287"/>
      <c r="G323" s="288" t="s">
        <v>414</v>
      </c>
      <c r="H323" s="288" t="s">
        <v>415</v>
      </c>
      <c r="I323" s="288" t="s">
        <v>416</v>
      </c>
      <c r="J323" s="286">
        <f>SUM(J1:J322)</f>
        <v>0</v>
      </c>
    </row>
    <row r="325" spans="3:9" ht="14.25">
      <c r="C325" s="293" t="s">
        <v>17</v>
      </c>
      <c r="D325" s="294"/>
      <c r="G325" s="63">
        <f>I74/2</f>
        <v>0</v>
      </c>
      <c r="H325" s="64">
        <f>I204+I197+I147+I116+I114+I85+I83+I79+I41+I34</f>
        <v>0</v>
      </c>
      <c r="I325" s="292">
        <f aca="true" t="shared" si="13" ref="I325:I334">G325+H325</f>
        <v>0</v>
      </c>
    </row>
    <row r="326" spans="3:9" ht="14.25">
      <c r="C326" s="293" t="s">
        <v>266</v>
      </c>
      <c r="D326" s="294"/>
      <c r="G326" s="63">
        <f>I72/2</f>
        <v>0</v>
      </c>
      <c r="H326" s="64">
        <f>I262+I260+I203+I202+I198+I195+I193+I145+I138+I80+I42</f>
        <v>0</v>
      </c>
      <c r="I326" s="292">
        <f t="shared" si="13"/>
        <v>0</v>
      </c>
    </row>
    <row r="327" spans="3:9" ht="14.25">
      <c r="C327" s="293" t="s">
        <v>169</v>
      </c>
      <c r="D327" s="294"/>
      <c r="G327" s="63">
        <f>I66/2</f>
        <v>0</v>
      </c>
      <c r="H327" s="64">
        <f>I258+I39</f>
        <v>0</v>
      </c>
      <c r="I327" s="292">
        <f t="shared" si="13"/>
        <v>0</v>
      </c>
    </row>
    <row r="328" spans="3:9" ht="14.25">
      <c r="C328" s="293" t="s">
        <v>207</v>
      </c>
      <c r="D328" s="294"/>
      <c r="G328" s="63">
        <f>I69/2</f>
        <v>0</v>
      </c>
      <c r="H328" s="64">
        <f>I261+I257+I146+I143+I139+I137+I117+I113+I84+I82</f>
        <v>0</v>
      </c>
      <c r="I328" s="292">
        <f t="shared" si="13"/>
        <v>0</v>
      </c>
    </row>
    <row r="329" spans="3:9" ht="14.25">
      <c r="C329" s="293" t="s">
        <v>203</v>
      </c>
      <c r="D329" s="294"/>
      <c r="G329" s="63"/>
      <c r="H329" s="64">
        <f>I115+I194+I263</f>
        <v>0</v>
      </c>
      <c r="I329" s="292">
        <f t="shared" si="13"/>
        <v>0</v>
      </c>
    </row>
    <row r="330" spans="3:9" ht="14.25">
      <c r="C330" s="293" t="s">
        <v>29</v>
      </c>
      <c r="D330" s="294"/>
      <c r="G330" s="63"/>
      <c r="H330" s="64">
        <f>I22</f>
        <v>0</v>
      </c>
      <c r="I330" s="292">
        <f t="shared" si="13"/>
        <v>0</v>
      </c>
    </row>
    <row r="331" spans="3:9" ht="14.25">
      <c r="C331" s="293" t="s">
        <v>66</v>
      </c>
      <c r="D331" s="294"/>
      <c r="G331" s="63"/>
      <c r="H331" s="64">
        <f>I32</f>
        <v>0</v>
      </c>
      <c r="I331" s="292">
        <f t="shared" si="13"/>
        <v>0</v>
      </c>
    </row>
    <row r="332" spans="3:9" ht="14.25">
      <c r="C332" s="293" t="s">
        <v>417</v>
      </c>
      <c r="D332" s="294"/>
      <c r="G332" s="63">
        <f>I67/2</f>
        <v>0</v>
      </c>
      <c r="H332" s="64">
        <f>I38+I81+I86+I259</f>
        <v>0</v>
      </c>
      <c r="I332" s="292">
        <f t="shared" si="13"/>
        <v>0</v>
      </c>
    </row>
    <row r="333" spans="3:9" ht="14.25">
      <c r="C333" s="293" t="s">
        <v>413</v>
      </c>
      <c r="D333" s="294"/>
      <c r="G333" s="63"/>
      <c r="H333" s="64">
        <f>I33</f>
        <v>0</v>
      </c>
      <c r="I333" s="292">
        <f t="shared" si="13"/>
        <v>0</v>
      </c>
    </row>
    <row r="334" spans="3:10" ht="15" thickBot="1">
      <c r="C334" s="293" t="s">
        <v>181</v>
      </c>
      <c r="D334" s="294"/>
      <c r="G334" s="313">
        <f>(I65+I68+I73+I75)/2</f>
        <v>0</v>
      </c>
      <c r="H334" s="314">
        <f>I31+I40+I144+I148+I196</f>
        <v>0</v>
      </c>
      <c r="I334" s="315">
        <f t="shared" si="13"/>
        <v>0</v>
      </c>
      <c r="J334" s="316"/>
    </row>
    <row r="335" spans="2:9" ht="14.25">
      <c r="B335" s="69" t="s">
        <v>419</v>
      </c>
      <c r="C335" s="295"/>
      <c r="D335" s="296"/>
      <c r="G335" s="63"/>
      <c r="I335" s="292">
        <f>SUM(I325:I334)</f>
        <v>0</v>
      </c>
    </row>
    <row r="336" spans="2:9" ht="14.25">
      <c r="B336" s="69"/>
      <c r="C336" s="295"/>
      <c r="D336" s="296"/>
      <c r="G336" s="63"/>
      <c r="I336" s="292"/>
    </row>
    <row r="337" spans="1:11" ht="13.5">
      <c r="A337" s="297">
        <v>1</v>
      </c>
      <c r="B337" s="298" t="s">
        <v>137</v>
      </c>
      <c r="C337" s="299"/>
      <c r="D337" s="299"/>
      <c r="E337" s="297"/>
      <c r="F337" s="300"/>
      <c r="G337" s="129"/>
      <c r="H337" s="129" t="s">
        <v>415</v>
      </c>
      <c r="I337" s="129" t="s">
        <v>416</v>
      </c>
      <c r="J337" s="299"/>
      <c r="K337" s="299">
        <f>SUM(K1:K317)</f>
        <v>0</v>
      </c>
    </row>
    <row r="339" spans="3:9" ht="14.25">
      <c r="C339" s="293" t="s">
        <v>17</v>
      </c>
      <c r="D339" s="294"/>
      <c r="G339" s="63"/>
      <c r="H339" s="64">
        <f>I214+I248+I249+I253</f>
        <v>0</v>
      </c>
      <c r="I339" s="292">
        <f aca="true" t="shared" si="14" ref="I339:I348">G339+H339</f>
        <v>0</v>
      </c>
    </row>
    <row r="340" spans="3:9" ht="14.25">
      <c r="C340" s="293" t="s">
        <v>266</v>
      </c>
      <c r="D340" s="294"/>
      <c r="G340" s="63"/>
      <c r="H340" s="64">
        <f>I250</f>
        <v>0</v>
      </c>
      <c r="I340" s="292">
        <f t="shared" si="14"/>
        <v>0</v>
      </c>
    </row>
    <row r="341" spans="3:9" ht="14.25">
      <c r="C341" s="293" t="s">
        <v>169</v>
      </c>
      <c r="D341" s="294"/>
      <c r="G341" s="63"/>
      <c r="H341" s="64">
        <f>I252+I310</f>
        <v>0</v>
      </c>
      <c r="I341" s="292">
        <f t="shared" si="14"/>
        <v>0</v>
      </c>
    </row>
    <row r="342" spans="3:9" ht="14.25">
      <c r="C342" s="293" t="s">
        <v>207</v>
      </c>
      <c r="D342" s="294"/>
      <c r="G342" s="63"/>
      <c r="H342" s="64">
        <f>I308+I309+I311+I251</f>
        <v>0</v>
      </c>
      <c r="I342" s="292">
        <f t="shared" si="14"/>
        <v>0</v>
      </c>
    </row>
    <row r="343" spans="3:9" ht="14.25">
      <c r="C343" s="293" t="s">
        <v>203</v>
      </c>
      <c r="D343" s="294"/>
      <c r="G343" s="63"/>
      <c r="I343" s="292">
        <f t="shared" si="14"/>
        <v>0</v>
      </c>
    </row>
    <row r="344" spans="3:9" ht="14.25">
      <c r="C344" s="293" t="s">
        <v>29</v>
      </c>
      <c r="D344" s="294"/>
      <c r="G344" s="63"/>
      <c r="I344" s="292">
        <f t="shared" si="14"/>
        <v>0</v>
      </c>
    </row>
    <row r="345" spans="3:9" ht="14.25">
      <c r="C345" s="293" t="s">
        <v>66</v>
      </c>
      <c r="D345" s="294"/>
      <c r="G345" s="63"/>
      <c r="H345" s="64">
        <f>I215</f>
        <v>0</v>
      </c>
      <c r="I345" s="292">
        <f t="shared" si="14"/>
        <v>0</v>
      </c>
    </row>
    <row r="346" spans="3:9" ht="14.25">
      <c r="C346" s="293" t="s">
        <v>417</v>
      </c>
      <c r="D346" s="294"/>
      <c r="G346" s="63"/>
      <c r="I346" s="292">
        <f t="shared" si="14"/>
        <v>0</v>
      </c>
    </row>
    <row r="347" spans="3:9" ht="14.25">
      <c r="C347" s="293" t="s">
        <v>413</v>
      </c>
      <c r="D347" s="294"/>
      <c r="G347" s="63"/>
      <c r="I347" s="292">
        <f t="shared" si="14"/>
        <v>0</v>
      </c>
    </row>
    <row r="348" spans="3:10" ht="15" thickBot="1">
      <c r="C348" s="293" t="s">
        <v>181</v>
      </c>
      <c r="D348" s="294"/>
      <c r="G348" s="313"/>
      <c r="H348" s="314"/>
      <c r="I348" s="315">
        <f t="shared" si="14"/>
        <v>0</v>
      </c>
      <c r="J348" s="316"/>
    </row>
    <row r="349" spans="2:9" ht="14.25">
      <c r="B349" s="69" t="s">
        <v>419</v>
      </c>
      <c r="I349" s="64">
        <f>SUM(I339:I348)</f>
        <v>0</v>
      </c>
    </row>
    <row r="350" ht="14.25">
      <c r="B350" s="69"/>
    </row>
    <row r="351" spans="1:12" ht="13.5">
      <c r="A351" s="301">
        <v>1</v>
      </c>
      <c r="B351" s="302" t="s">
        <v>139</v>
      </c>
      <c r="C351" s="303"/>
      <c r="D351" s="303"/>
      <c r="E351" s="301"/>
      <c r="F351" s="304"/>
      <c r="G351" s="305"/>
      <c r="H351" s="305" t="s">
        <v>415</v>
      </c>
      <c r="I351" s="305" t="s">
        <v>416</v>
      </c>
      <c r="J351" s="303"/>
      <c r="K351" s="303"/>
      <c r="L351" s="303">
        <f>SUM(L7:L317)</f>
        <v>0</v>
      </c>
    </row>
    <row r="353" spans="3:9" ht="14.25">
      <c r="C353" s="293" t="s">
        <v>17</v>
      </c>
      <c r="D353" s="294"/>
      <c r="G353" s="63"/>
      <c r="H353" s="64">
        <f>I315+I286+I268+I208</f>
        <v>0</v>
      </c>
      <c r="I353" s="292">
        <f aca="true" t="shared" si="15" ref="I353:I362">G353+H353</f>
        <v>0</v>
      </c>
    </row>
    <row r="354" spans="3:9" ht="14.25">
      <c r="C354" s="293" t="s">
        <v>266</v>
      </c>
      <c r="D354" s="294"/>
      <c r="G354" s="63"/>
      <c r="H354" s="64">
        <f>I316+I285+I270+I269+I267+I210+I209+I170</f>
        <v>0</v>
      </c>
      <c r="I354" s="292">
        <f t="shared" si="15"/>
        <v>0</v>
      </c>
    </row>
    <row r="355" spans="3:9" ht="14.25">
      <c r="C355" s="293" t="s">
        <v>169</v>
      </c>
      <c r="D355" s="294"/>
      <c r="G355" s="63"/>
      <c r="H355" s="64">
        <f>I172</f>
        <v>0</v>
      </c>
      <c r="I355" s="292">
        <f t="shared" si="15"/>
        <v>0</v>
      </c>
    </row>
    <row r="356" spans="3:9" ht="14.25">
      <c r="C356" s="293" t="s">
        <v>207</v>
      </c>
      <c r="D356" s="294"/>
      <c r="G356" s="63"/>
      <c r="H356" s="64">
        <f>I171</f>
        <v>0</v>
      </c>
      <c r="I356" s="292">
        <f t="shared" si="15"/>
        <v>0</v>
      </c>
    </row>
    <row r="357" spans="3:9" ht="14.25">
      <c r="C357" s="293" t="s">
        <v>203</v>
      </c>
      <c r="D357" s="294"/>
      <c r="G357" s="63"/>
      <c r="I357" s="292">
        <f t="shared" si="15"/>
        <v>0</v>
      </c>
    </row>
    <row r="358" spans="3:9" ht="14.25">
      <c r="C358" s="293" t="s">
        <v>29</v>
      </c>
      <c r="D358" s="294"/>
      <c r="G358" s="63"/>
      <c r="I358" s="292">
        <f t="shared" si="15"/>
        <v>0</v>
      </c>
    </row>
    <row r="359" spans="3:9" ht="14.25">
      <c r="C359" s="293" t="s">
        <v>66</v>
      </c>
      <c r="D359" s="294"/>
      <c r="G359" s="63"/>
      <c r="I359" s="292">
        <f t="shared" si="15"/>
        <v>0</v>
      </c>
    </row>
    <row r="360" spans="3:9" ht="14.25">
      <c r="C360" s="293" t="s">
        <v>417</v>
      </c>
      <c r="D360" s="294"/>
      <c r="G360" s="63"/>
      <c r="I360" s="292">
        <f t="shared" si="15"/>
        <v>0</v>
      </c>
    </row>
    <row r="361" spans="3:9" ht="14.25">
      <c r="C361" s="293" t="s">
        <v>413</v>
      </c>
      <c r="D361" s="294"/>
      <c r="G361" s="63"/>
      <c r="H361" s="64">
        <f>I169</f>
        <v>0</v>
      </c>
      <c r="I361" s="292">
        <f t="shared" si="15"/>
        <v>0</v>
      </c>
    </row>
    <row r="362" spans="3:10" ht="15" thickBot="1">
      <c r="C362" s="293" t="s">
        <v>181</v>
      </c>
      <c r="D362" s="294"/>
      <c r="G362" s="313"/>
      <c r="H362" s="314"/>
      <c r="I362" s="315">
        <f t="shared" si="15"/>
        <v>0</v>
      </c>
      <c r="J362" s="316"/>
    </row>
    <row r="363" spans="2:9" ht="14.25">
      <c r="B363" s="69" t="s">
        <v>419</v>
      </c>
      <c r="I363" s="64">
        <f>SUM(I353:I362)</f>
        <v>0</v>
      </c>
    </row>
    <row r="364" ht="14.25">
      <c r="B364" s="69"/>
    </row>
    <row r="365" spans="1:13" ht="13.5">
      <c r="A365" s="306">
        <v>1</v>
      </c>
      <c r="B365" s="307" t="s">
        <v>418</v>
      </c>
      <c r="C365" s="308"/>
      <c r="D365" s="308"/>
      <c r="E365" s="306"/>
      <c r="F365" s="309"/>
      <c r="G365" s="310"/>
      <c r="H365" s="310" t="s">
        <v>415</v>
      </c>
      <c r="I365" s="310" t="s">
        <v>416</v>
      </c>
      <c r="J365" s="308"/>
      <c r="K365" s="308"/>
      <c r="L365" s="308"/>
      <c r="M365" s="308">
        <f>SUM(M7:M317)</f>
        <v>0</v>
      </c>
    </row>
    <row r="367" spans="3:9" ht="14.25">
      <c r="C367" s="293" t="s">
        <v>17</v>
      </c>
      <c r="D367" s="294"/>
      <c r="G367" s="63"/>
      <c r="H367" s="64">
        <f>I304+I303+I302+I301+I299+I294+I292+I152+I244+I243+I241+I240+I235+I232+I230+I179+I178+I176</f>
        <v>0</v>
      </c>
      <c r="I367" s="292">
        <f aca="true" t="shared" si="16" ref="I367:I376">G367+H367</f>
        <v>0</v>
      </c>
    </row>
    <row r="368" spans="3:9" ht="14.25">
      <c r="C368" s="293" t="s">
        <v>266</v>
      </c>
      <c r="D368" s="294"/>
      <c r="G368" s="63"/>
      <c r="H368" s="64">
        <f>I295+I234+I154</f>
        <v>0</v>
      </c>
      <c r="I368" s="292">
        <f t="shared" si="16"/>
        <v>0</v>
      </c>
    </row>
    <row r="369" spans="3:9" ht="14.25">
      <c r="C369" s="293" t="s">
        <v>169</v>
      </c>
      <c r="D369" s="294"/>
      <c r="G369" s="63"/>
      <c r="I369" s="292">
        <f t="shared" si="16"/>
        <v>0</v>
      </c>
    </row>
    <row r="370" spans="3:9" ht="14.25">
      <c r="C370" s="293" t="s">
        <v>207</v>
      </c>
      <c r="D370" s="294"/>
      <c r="G370" s="63"/>
      <c r="H370" s="64">
        <f>I300+I293+I291+I290+I242+I233</f>
        <v>0</v>
      </c>
      <c r="I370" s="292">
        <f t="shared" si="16"/>
        <v>0</v>
      </c>
    </row>
    <row r="371" spans="3:9" ht="14.25">
      <c r="C371" s="293" t="s">
        <v>203</v>
      </c>
      <c r="D371" s="294"/>
      <c r="G371" s="63"/>
      <c r="I371" s="292">
        <f t="shared" si="16"/>
        <v>0</v>
      </c>
    </row>
    <row r="372" spans="3:9" ht="14.25">
      <c r="C372" s="293" t="s">
        <v>29</v>
      </c>
      <c r="D372" s="294"/>
      <c r="G372" s="63"/>
      <c r="H372" s="64">
        <f>I231</f>
        <v>0</v>
      </c>
      <c r="I372" s="292">
        <f t="shared" si="16"/>
        <v>0</v>
      </c>
    </row>
    <row r="373" spans="3:9" ht="14.25">
      <c r="C373" s="293" t="s">
        <v>66</v>
      </c>
      <c r="D373" s="294"/>
      <c r="G373" s="63"/>
      <c r="H373" s="64">
        <f>I177</f>
        <v>0</v>
      </c>
      <c r="I373" s="292">
        <f t="shared" si="16"/>
        <v>0</v>
      </c>
    </row>
    <row r="374" spans="3:9" ht="14.25">
      <c r="C374" s="293" t="s">
        <v>417</v>
      </c>
      <c r="D374" s="294"/>
      <c r="G374" s="63"/>
      <c r="H374" s="64">
        <f>I239+I153</f>
        <v>0</v>
      </c>
      <c r="I374" s="292">
        <f t="shared" si="16"/>
        <v>0</v>
      </c>
    </row>
    <row r="375" spans="3:9" ht="14.25">
      <c r="C375" s="293" t="s">
        <v>413</v>
      </c>
      <c r="D375" s="294"/>
      <c r="G375" s="63"/>
      <c r="I375" s="292">
        <f t="shared" si="16"/>
        <v>0</v>
      </c>
    </row>
    <row r="376" spans="3:10" ht="15" thickBot="1">
      <c r="C376" s="293" t="s">
        <v>181</v>
      </c>
      <c r="D376" s="294"/>
      <c r="G376" s="313"/>
      <c r="H376" s="314"/>
      <c r="I376" s="315">
        <f t="shared" si="16"/>
        <v>0</v>
      </c>
      <c r="J376" s="316"/>
    </row>
    <row r="377" spans="2:9" ht="14.25">
      <c r="B377" s="69" t="s">
        <v>419</v>
      </c>
      <c r="I377" s="64">
        <f>SUM(I367:I376)</f>
        <v>0</v>
      </c>
    </row>
  </sheetData>
  <mergeCells count="11">
    <mergeCell ref="B119:D119"/>
    <mergeCell ref="B61:D61"/>
    <mergeCell ref="B88:D88"/>
    <mergeCell ref="F89:I89"/>
    <mergeCell ref="F62:I62"/>
    <mergeCell ref="B44:D44"/>
    <mergeCell ref="F45:I45"/>
    <mergeCell ref="B5:D5"/>
    <mergeCell ref="F14:I14"/>
    <mergeCell ref="F21:I21"/>
    <mergeCell ref="F6:I6"/>
  </mergeCells>
  <printOptions horizontalCentered="1"/>
  <pageMargins left="0.36" right="0" top="0.8661417322834646" bottom="0" header="0.35433070866141736" footer="0"/>
  <pageSetup horizontalDpi="300" verticalDpi="300" orientation="portrait" paperSize="9" r:id="rId1"/>
  <headerFooter alignWithMargins="0">
    <oddHeader>&amp;CREGATA REGIONALE D'APERTURA
San Giorgio di Nogaro 20/03/2005</oddHeader>
    <oddFooter>&amp;C&amp;P</oddFooter>
  </headerFooter>
  <rowBreaks count="9" manualBreakCount="9">
    <brk id="1" max="255" man="1"/>
    <brk id="2" max="8" man="1"/>
    <brk id="3" max="255" man="1"/>
    <brk id="42" max="8" man="1"/>
    <brk id="86" max="8" man="1"/>
    <brk id="133" max="8" man="1"/>
    <brk id="179" max="8" man="1"/>
    <brk id="226" max="8" man="1"/>
    <brk id="270" max="8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 codeName="Foglio32"/>
  <dimension ref="A1:M268"/>
  <sheetViews>
    <sheetView workbookViewId="0" topLeftCell="A1">
      <selection activeCell="F16" sqref="F16"/>
    </sheetView>
  </sheetViews>
  <sheetFormatPr defaultColWidth="9.140625" defaultRowHeight="12.75"/>
  <cols>
    <col min="2" max="2" width="8.140625" style="32" customWidth="1"/>
    <col min="3" max="3" width="11.421875" style="0" customWidth="1"/>
    <col min="4" max="4" width="7.8515625" style="33" customWidth="1"/>
    <col min="5" max="5" width="24.7109375" style="0" customWidth="1"/>
    <col min="6" max="6" width="6.00390625" style="34" customWidth="1"/>
    <col min="7" max="7" width="9.140625" style="35" customWidth="1"/>
  </cols>
  <sheetData>
    <row r="1" spans="1:8" ht="12.75">
      <c r="A1" s="1" t="s">
        <v>0</v>
      </c>
      <c r="B1" s="2" t="s">
        <v>1</v>
      </c>
      <c r="C1" s="3" t="s">
        <v>2</v>
      </c>
      <c r="D1" s="4">
        <v>720</v>
      </c>
      <c r="E1" s="3" t="s">
        <v>3</v>
      </c>
      <c r="F1" s="4" t="s">
        <v>4</v>
      </c>
      <c r="G1" s="5" t="s">
        <v>5</v>
      </c>
      <c r="H1" s="6"/>
    </row>
    <row r="2" spans="1:8" ht="12.75">
      <c r="A2" s="7" t="s">
        <v>6</v>
      </c>
      <c r="B2" s="8" t="s">
        <v>7</v>
      </c>
      <c r="C2" s="9"/>
      <c r="D2" s="8" t="s">
        <v>8</v>
      </c>
      <c r="E2" s="9"/>
      <c r="F2" s="10" t="s">
        <v>9</v>
      </c>
      <c r="G2" s="11" t="s">
        <v>10</v>
      </c>
      <c r="H2" s="6"/>
    </row>
    <row r="3" spans="1:8" ht="12.75">
      <c r="A3" s="12">
        <v>1</v>
      </c>
      <c r="B3" s="8" t="s">
        <v>11</v>
      </c>
      <c r="C3" s="9"/>
      <c r="D3" s="8" t="s">
        <v>12</v>
      </c>
      <c r="E3" s="9"/>
      <c r="F3" s="10"/>
      <c r="G3" s="11"/>
      <c r="H3" s="6"/>
    </row>
    <row r="4" spans="1:8" ht="12.75">
      <c r="A4" s="12">
        <v>2</v>
      </c>
      <c r="B4" s="8" t="s">
        <v>13</v>
      </c>
      <c r="C4" s="9"/>
      <c r="D4" s="8" t="s">
        <v>14</v>
      </c>
      <c r="E4" s="9"/>
      <c r="F4" s="10"/>
      <c r="G4" s="11"/>
      <c r="H4" s="6"/>
    </row>
    <row r="5" spans="1:8" ht="12.75">
      <c r="A5" s="12">
        <v>3</v>
      </c>
      <c r="B5" s="8" t="s">
        <v>15</v>
      </c>
      <c r="C5" s="9"/>
      <c r="D5" s="8" t="s">
        <v>16</v>
      </c>
      <c r="E5" s="9"/>
      <c r="F5" s="10"/>
      <c r="G5" s="11"/>
      <c r="H5" s="6"/>
    </row>
    <row r="6" spans="1:8" ht="12.75">
      <c r="A6" s="12">
        <v>4</v>
      </c>
      <c r="B6" s="8" t="s">
        <v>17</v>
      </c>
      <c r="C6" s="9"/>
      <c r="D6" s="8" t="s">
        <v>18</v>
      </c>
      <c r="E6" s="9"/>
      <c r="F6" s="10"/>
      <c r="G6" s="11"/>
      <c r="H6" s="6"/>
    </row>
    <row r="7" spans="1:8" ht="12.75">
      <c r="A7" s="12">
        <v>5</v>
      </c>
      <c r="B7" s="8" t="s">
        <v>19</v>
      </c>
      <c r="C7" s="9"/>
      <c r="D7" s="8" t="s">
        <v>20</v>
      </c>
      <c r="E7" s="9"/>
      <c r="F7" s="10"/>
      <c r="G7" s="11"/>
      <c r="H7" s="6"/>
    </row>
    <row r="8" spans="1:8" ht="13.5" thickBot="1">
      <c r="A8" s="13">
        <v>6</v>
      </c>
      <c r="B8" s="14" t="s">
        <v>13</v>
      </c>
      <c r="C8" s="15"/>
      <c r="D8" s="14" t="s">
        <v>21</v>
      </c>
      <c r="E8" s="15"/>
      <c r="F8" s="16"/>
      <c r="G8" s="17"/>
      <c r="H8" s="6"/>
    </row>
    <row r="9" spans="1:8" ht="13.5" thickBot="1">
      <c r="A9" s="18"/>
      <c r="B9" s="18"/>
      <c r="C9" s="18"/>
      <c r="D9" s="19"/>
      <c r="E9" s="18"/>
      <c r="F9" s="19"/>
      <c r="G9" s="20"/>
      <c r="H9" s="6"/>
    </row>
    <row r="10" spans="1:8" ht="12.75">
      <c r="A10" s="1" t="s">
        <v>22</v>
      </c>
      <c r="B10" s="2" t="s">
        <v>23</v>
      </c>
      <c r="C10" s="3" t="s">
        <v>24</v>
      </c>
      <c r="D10" s="4">
        <v>720</v>
      </c>
      <c r="E10" s="3" t="s">
        <v>3</v>
      </c>
      <c r="F10" s="4" t="s">
        <v>4</v>
      </c>
      <c r="G10" s="5" t="s">
        <v>5</v>
      </c>
      <c r="H10" s="6"/>
    </row>
    <row r="11" spans="1:8" ht="12.75">
      <c r="A11" s="7" t="s">
        <v>6</v>
      </c>
      <c r="B11" s="8" t="s">
        <v>7</v>
      </c>
      <c r="C11" s="9"/>
      <c r="D11" s="8" t="s">
        <v>8</v>
      </c>
      <c r="E11" s="9"/>
      <c r="F11" s="10" t="s">
        <v>9</v>
      </c>
      <c r="G11" s="11" t="s">
        <v>10</v>
      </c>
      <c r="H11" s="6"/>
    </row>
    <row r="12" spans="1:8" ht="12.75">
      <c r="A12" s="12">
        <v>1</v>
      </c>
      <c r="B12" s="8" t="s">
        <v>19</v>
      </c>
      <c r="C12" s="9"/>
      <c r="D12" s="8" t="s">
        <v>25</v>
      </c>
      <c r="E12" s="9"/>
      <c r="F12" s="10"/>
      <c r="G12" s="11"/>
      <c r="H12" s="6"/>
    </row>
    <row r="13" spans="1:8" ht="12.75">
      <c r="A13" s="12">
        <v>2</v>
      </c>
      <c r="B13" s="8" t="s">
        <v>13</v>
      </c>
      <c r="C13" s="9"/>
      <c r="D13" s="8" t="s">
        <v>26</v>
      </c>
      <c r="E13" s="9"/>
      <c r="F13" s="10"/>
      <c r="G13" s="11"/>
      <c r="H13" s="6"/>
    </row>
    <row r="14" spans="1:8" ht="12.75">
      <c r="A14" s="12">
        <v>3</v>
      </c>
      <c r="B14" s="8" t="s">
        <v>27</v>
      </c>
      <c r="C14" s="9"/>
      <c r="D14" s="8" t="s">
        <v>28</v>
      </c>
      <c r="E14" s="9"/>
      <c r="F14" s="10"/>
      <c r="G14" s="11"/>
      <c r="H14" s="6"/>
    </row>
    <row r="15" spans="1:8" ht="12.75">
      <c r="A15" s="12">
        <v>4</v>
      </c>
      <c r="B15" s="8" t="s">
        <v>29</v>
      </c>
      <c r="C15" s="9"/>
      <c r="D15" s="8" t="s">
        <v>30</v>
      </c>
      <c r="E15" s="9"/>
      <c r="F15" s="10"/>
      <c r="G15" s="11"/>
      <c r="H15" s="6"/>
    </row>
    <row r="16" spans="1:8" ht="12.75">
      <c r="A16" s="12">
        <v>5</v>
      </c>
      <c r="B16" s="8" t="s">
        <v>13</v>
      </c>
      <c r="C16" s="9"/>
      <c r="D16" s="8" t="s">
        <v>31</v>
      </c>
      <c r="E16" s="9"/>
      <c r="F16" s="10"/>
      <c r="G16" s="11"/>
      <c r="H16" s="6"/>
    </row>
    <row r="17" spans="1:8" ht="13.5" thickBot="1">
      <c r="A17" s="13">
        <v>6</v>
      </c>
      <c r="B17" s="14" t="s">
        <v>15</v>
      </c>
      <c r="C17" s="15"/>
      <c r="D17" s="14" t="s">
        <v>32</v>
      </c>
      <c r="E17" s="15"/>
      <c r="F17" s="16"/>
      <c r="G17" s="17"/>
      <c r="H17" s="6"/>
    </row>
    <row r="18" spans="1:8" ht="13.5" thickBot="1">
      <c r="A18" s="18"/>
      <c r="B18" s="18"/>
      <c r="C18" s="18"/>
      <c r="D18" s="19"/>
      <c r="E18" s="18"/>
      <c r="F18" s="19"/>
      <c r="G18" s="20"/>
      <c r="H18" s="6"/>
    </row>
    <row r="19" spans="1:8" ht="12.75">
      <c r="A19" s="1" t="s">
        <v>33</v>
      </c>
      <c r="B19" s="2" t="s">
        <v>1</v>
      </c>
      <c r="C19" s="3" t="s">
        <v>34</v>
      </c>
      <c r="D19" s="4" t="s">
        <v>35</v>
      </c>
      <c r="E19" s="3" t="s">
        <v>36</v>
      </c>
      <c r="F19" s="21" t="s">
        <v>4</v>
      </c>
      <c r="G19" s="5" t="s">
        <v>37</v>
      </c>
      <c r="H19" s="6"/>
    </row>
    <row r="20" spans="1:8" ht="12.75">
      <c r="A20" s="7" t="s">
        <v>6</v>
      </c>
      <c r="B20" s="8" t="s">
        <v>7</v>
      </c>
      <c r="C20" s="9"/>
      <c r="D20" s="8" t="s">
        <v>8</v>
      </c>
      <c r="E20" s="9"/>
      <c r="F20" s="10" t="s">
        <v>9</v>
      </c>
      <c r="G20" s="11" t="s">
        <v>10</v>
      </c>
      <c r="H20" s="6"/>
    </row>
    <row r="21" spans="1:8" ht="12.75">
      <c r="A21" s="12">
        <v>1</v>
      </c>
      <c r="B21" s="8" t="s">
        <v>29</v>
      </c>
      <c r="C21" s="9"/>
      <c r="D21" s="8" t="s">
        <v>38</v>
      </c>
      <c r="E21" s="9"/>
      <c r="F21" s="10"/>
      <c r="G21" s="11"/>
      <c r="H21" s="6"/>
    </row>
    <row r="22" spans="1:8" ht="12.75">
      <c r="A22" s="12">
        <v>2</v>
      </c>
      <c r="B22" s="8" t="s">
        <v>39</v>
      </c>
      <c r="C22" s="9"/>
      <c r="D22" s="8" t="s">
        <v>40</v>
      </c>
      <c r="E22" s="9"/>
      <c r="F22" s="10"/>
      <c r="G22" s="11"/>
      <c r="H22" s="6"/>
    </row>
    <row r="23" spans="1:8" ht="12.75">
      <c r="A23" s="12">
        <v>3</v>
      </c>
      <c r="B23" s="8" t="s">
        <v>41</v>
      </c>
      <c r="C23" s="9"/>
      <c r="D23" s="8" t="s">
        <v>42</v>
      </c>
      <c r="E23" s="22"/>
      <c r="F23" s="10"/>
      <c r="G23" s="11"/>
      <c r="H23" s="6"/>
    </row>
    <row r="24" spans="1:8" ht="12.75">
      <c r="A24" s="12">
        <v>4</v>
      </c>
      <c r="B24" s="8" t="s">
        <v>11</v>
      </c>
      <c r="C24" s="9"/>
      <c r="D24" s="8" t="s">
        <v>43</v>
      </c>
      <c r="E24" s="22"/>
      <c r="F24" s="10"/>
      <c r="G24" s="11"/>
      <c r="H24" s="6"/>
    </row>
    <row r="25" spans="1:8" ht="13.5" thickBot="1">
      <c r="A25" s="13">
        <v>5</v>
      </c>
      <c r="B25" s="14" t="s">
        <v>17</v>
      </c>
      <c r="C25" s="15"/>
      <c r="D25" s="14" t="s">
        <v>44</v>
      </c>
      <c r="E25" s="23"/>
      <c r="F25" s="16"/>
      <c r="G25" s="17"/>
      <c r="H25" s="6"/>
    </row>
    <row r="26" spans="1:8" ht="13.5" thickBot="1">
      <c r="A26" s="18"/>
      <c r="B26" s="18"/>
      <c r="C26" s="18"/>
      <c r="D26" s="19"/>
      <c r="E26" s="18"/>
      <c r="F26" s="24"/>
      <c r="G26" s="20"/>
      <c r="H26" s="6"/>
    </row>
    <row r="27" spans="1:8" ht="12.75">
      <c r="A27" s="1" t="s">
        <v>45</v>
      </c>
      <c r="B27" s="2" t="s">
        <v>23</v>
      </c>
      <c r="C27" s="3" t="s">
        <v>46</v>
      </c>
      <c r="D27" s="4" t="s">
        <v>35</v>
      </c>
      <c r="E27" s="3" t="s">
        <v>36</v>
      </c>
      <c r="F27" s="21" t="s">
        <v>4</v>
      </c>
      <c r="G27" s="5" t="s">
        <v>37</v>
      </c>
      <c r="H27" s="6"/>
    </row>
    <row r="28" spans="1:8" ht="12.75">
      <c r="A28" s="7" t="s">
        <v>6</v>
      </c>
      <c r="B28" s="8" t="s">
        <v>7</v>
      </c>
      <c r="C28" s="9"/>
      <c r="D28" s="8" t="s">
        <v>8</v>
      </c>
      <c r="E28" s="9"/>
      <c r="F28" s="10" t="s">
        <v>9</v>
      </c>
      <c r="G28" s="11" t="s">
        <v>10</v>
      </c>
      <c r="H28" s="6"/>
    </row>
    <row r="29" spans="1:8" ht="12.75">
      <c r="A29" s="12">
        <v>1</v>
      </c>
      <c r="B29" s="8" t="s">
        <v>19</v>
      </c>
      <c r="C29" s="9"/>
      <c r="D29" s="8" t="s">
        <v>47</v>
      </c>
      <c r="E29" s="22"/>
      <c r="F29" s="10"/>
      <c r="G29" s="11"/>
      <c r="H29" s="6"/>
    </row>
    <row r="30" spans="1:8" ht="12.75">
      <c r="A30" s="12">
        <v>2</v>
      </c>
      <c r="B30" s="8" t="s">
        <v>13</v>
      </c>
      <c r="C30" s="9"/>
      <c r="D30" s="8" t="s">
        <v>48</v>
      </c>
      <c r="E30" s="22"/>
      <c r="F30" s="10"/>
      <c r="G30" s="11"/>
      <c r="H30" s="6"/>
    </row>
    <row r="31" spans="1:8" ht="12.75">
      <c r="A31" s="12">
        <v>3</v>
      </c>
      <c r="B31" s="8" t="s">
        <v>29</v>
      </c>
      <c r="C31" s="9"/>
      <c r="D31" s="8" t="s">
        <v>49</v>
      </c>
      <c r="E31" s="9"/>
      <c r="F31" s="10"/>
      <c r="G31" s="11"/>
      <c r="H31" s="6"/>
    </row>
    <row r="32" spans="1:8" ht="12.75">
      <c r="A32" s="12">
        <v>4</v>
      </c>
      <c r="B32" s="8" t="s">
        <v>17</v>
      </c>
      <c r="C32" s="9"/>
      <c r="D32" s="8" t="s">
        <v>50</v>
      </c>
      <c r="E32" s="22"/>
      <c r="F32" s="10"/>
      <c r="G32" s="11"/>
      <c r="H32" s="6"/>
    </row>
    <row r="33" spans="1:8" ht="13.5" thickBot="1">
      <c r="A33" s="13"/>
      <c r="B33" s="14"/>
      <c r="C33" s="15"/>
      <c r="D33" s="14"/>
      <c r="E33" s="15"/>
      <c r="F33" s="16"/>
      <c r="G33" s="17"/>
      <c r="H33" s="6"/>
    </row>
    <row r="34" spans="1:8" ht="13.5" thickBot="1">
      <c r="A34" s="18"/>
      <c r="B34" s="18"/>
      <c r="C34" s="18"/>
      <c r="D34" s="19"/>
      <c r="E34" s="18"/>
      <c r="F34" s="24"/>
      <c r="G34" s="20"/>
      <c r="H34" s="6"/>
    </row>
    <row r="35" spans="1:8" ht="12.75">
      <c r="A35" s="1" t="s">
        <v>51</v>
      </c>
      <c r="B35" s="2" t="s">
        <v>1</v>
      </c>
      <c r="C35" s="3" t="s">
        <v>52</v>
      </c>
      <c r="D35" s="4">
        <v>720</v>
      </c>
      <c r="E35" s="3" t="s">
        <v>53</v>
      </c>
      <c r="F35" s="21" t="s">
        <v>4</v>
      </c>
      <c r="G35" s="5" t="s">
        <v>37</v>
      </c>
      <c r="H35" s="6"/>
    </row>
    <row r="36" spans="1:8" ht="12.75">
      <c r="A36" s="7" t="s">
        <v>6</v>
      </c>
      <c r="B36" s="8" t="s">
        <v>7</v>
      </c>
      <c r="C36" s="9"/>
      <c r="D36" s="8" t="s">
        <v>8</v>
      </c>
      <c r="E36" s="9"/>
      <c r="F36" s="10" t="s">
        <v>9</v>
      </c>
      <c r="G36" s="11" t="s">
        <v>10</v>
      </c>
      <c r="H36" s="6"/>
    </row>
    <row r="37" spans="1:8" ht="12.75">
      <c r="A37" s="12">
        <v>1</v>
      </c>
      <c r="B37" s="8" t="s">
        <v>54</v>
      </c>
      <c r="C37" s="9"/>
      <c r="D37" s="8" t="s">
        <v>55</v>
      </c>
      <c r="E37" s="9"/>
      <c r="F37" s="10"/>
      <c r="G37" s="11"/>
      <c r="H37" s="6"/>
    </row>
    <row r="38" spans="1:8" ht="12.75">
      <c r="A38" s="12">
        <v>2</v>
      </c>
      <c r="B38" s="8" t="s">
        <v>17</v>
      </c>
      <c r="C38" s="9"/>
      <c r="D38" s="8" t="s">
        <v>56</v>
      </c>
      <c r="E38" s="9"/>
      <c r="F38" s="10"/>
      <c r="G38" s="11"/>
      <c r="H38" s="6"/>
    </row>
    <row r="39" spans="1:8" ht="12.75">
      <c r="A39" s="12">
        <v>3</v>
      </c>
      <c r="B39" s="8" t="s">
        <v>11</v>
      </c>
      <c r="C39" s="9"/>
      <c r="D39" s="8" t="s">
        <v>57</v>
      </c>
      <c r="E39" s="9"/>
      <c r="F39" s="10"/>
      <c r="G39" s="11"/>
      <c r="H39" s="6"/>
    </row>
    <row r="40" spans="1:8" ht="12.75">
      <c r="A40" s="12">
        <v>4</v>
      </c>
      <c r="B40" s="8" t="s">
        <v>19</v>
      </c>
      <c r="C40" s="9"/>
      <c r="D40" s="8" t="s">
        <v>58</v>
      </c>
      <c r="E40" s="9"/>
      <c r="F40" s="10"/>
      <c r="G40" s="11"/>
      <c r="H40" s="6"/>
    </row>
    <row r="41" spans="1:8" ht="13.5" thickBot="1">
      <c r="A41" s="13">
        <v>5</v>
      </c>
      <c r="B41" s="14" t="s">
        <v>59</v>
      </c>
      <c r="C41" s="15"/>
      <c r="D41" s="14" t="s">
        <v>60</v>
      </c>
      <c r="E41" s="15"/>
      <c r="F41" s="16"/>
      <c r="G41" s="17"/>
      <c r="H41" s="6"/>
    </row>
    <row r="42" spans="1:8" ht="13.5" thickBot="1">
      <c r="A42" s="18"/>
      <c r="B42" s="18"/>
      <c r="C42" s="18"/>
      <c r="D42" s="19"/>
      <c r="E42" s="18"/>
      <c r="F42" s="24"/>
      <c r="G42" s="20"/>
      <c r="H42" s="6"/>
    </row>
    <row r="43" spans="1:8" ht="12.75">
      <c r="A43" s="1" t="s">
        <v>61</v>
      </c>
      <c r="B43" s="2" t="s">
        <v>23</v>
      </c>
      <c r="C43" s="3" t="s">
        <v>62</v>
      </c>
      <c r="D43" s="4">
        <v>720</v>
      </c>
      <c r="E43" s="3" t="s">
        <v>53</v>
      </c>
      <c r="F43" s="21" t="s">
        <v>4</v>
      </c>
      <c r="G43" s="5" t="s">
        <v>37</v>
      </c>
      <c r="H43" s="6"/>
    </row>
    <row r="44" spans="1:8" ht="12.75">
      <c r="A44" s="7" t="s">
        <v>6</v>
      </c>
      <c r="B44" s="8" t="s">
        <v>7</v>
      </c>
      <c r="C44" s="9"/>
      <c r="D44" s="8" t="s">
        <v>8</v>
      </c>
      <c r="E44" s="9"/>
      <c r="F44" s="10" t="s">
        <v>9</v>
      </c>
      <c r="G44" s="11" t="s">
        <v>10</v>
      </c>
      <c r="H44" s="6"/>
    </row>
    <row r="45" spans="1:8" ht="12.75">
      <c r="A45" s="12">
        <v>1</v>
      </c>
      <c r="B45" s="8" t="s">
        <v>59</v>
      </c>
      <c r="C45" s="9"/>
      <c r="D45" s="8" t="s">
        <v>63</v>
      </c>
      <c r="E45" s="9"/>
      <c r="F45" s="10"/>
      <c r="G45" s="11"/>
      <c r="H45" s="6"/>
    </row>
    <row r="46" spans="1:8" ht="12.75">
      <c r="A46" s="12">
        <v>2</v>
      </c>
      <c r="B46" s="8" t="s">
        <v>54</v>
      </c>
      <c r="C46" s="9"/>
      <c r="D46" s="8" t="s">
        <v>64</v>
      </c>
      <c r="E46" s="9"/>
      <c r="F46" s="10"/>
      <c r="G46" s="11"/>
      <c r="H46" s="6"/>
    </row>
    <row r="47" spans="1:8" ht="12.75">
      <c r="A47" s="12">
        <v>3</v>
      </c>
      <c r="B47" s="8" t="s">
        <v>15</v>
      </c>
      <c r="C47" s="9"/>
      <c r="D47" s="8" t="s">
        <v>65</v>
      </c>
      <c r="E47" s="9"/>
      <c r="F47" s="10"/>
      <c r="G47" s="11"/>
      <c r="H47" s="6"/>
    </row>
    <row r="48" spans="1:8" ht="12.75">
      <c r="A48" s="12">
        <v>4</v>
      </c>
      <c r="B48" s="8" t="s">
        <v>66</v>
      </c>
      <c r="C48" s="9"/>
      <c r="D48" s="8" t="s">
        <v>67</v>
      </c>
      <c r="E48" s="9"/>
      <c r="F48" s="10"/>
      <c r="G48" s="11"/>
      <c r="H48" s="6"/>
    </row>
    <row r="49" spans="1:8" ht="13.5" thickBot="1">
      <c r="A49" s="13">
        <v>5</v>
      </c>
      <c r="B49" s="14" t="s">
        <v>13</v>
      </c>
      <c r="C49" s="15"/>
      <c r="D49" s="14" t="s">
        <v>68</v>
      </c>
      <c r="E49" s="15"/>
      <c r="F49" s="16"/>
      <c r="G49" s="17"/>
      <c r="H49" s="6"/>
    </row>
    <row r="50" spans="1:8" ht="13.5" thickBot="1">
      <c r="A50" s="18"/>
      <c r="B50" s="18"/>
      <c r="C50" s="18"/>
      <c r="D50" s="19"/>
      <c r="E50" s="18"/>
      <c r="F50" s="24"/>
      <c r="G50" s="20"/>
      <c r="H50" s="6"/>
    </row>
    <row r="51" spans="1:8" ht="12.75">
      <c r="A51" s="1" t="s">
        <v>69</v>
      </c>
      <c r="B51" s="2" t="s">
        <v>70</v>
      </c>
      <c r="C51" s="3" t="s">
        <v>71</v>
      </c>
      <c r="D51" s="4">
        <v>720</v>
      </c>
      <c r="E51" s="3" t="s">
        <v>53</v>
      </c>
      <c r="F51" s="21" t="s">
        <v>4</v>
      </c>
      <c r="G51" s="5" t="s">
        <v>37</v>
      </c>
      <c r="H51" s="6"/>
    </row>
    <row r="52" spans="1:8" ht="12.75">
      <c r="A52" s="7" t="s">
        <v>6</v>
      </c>
      <c r="B52" s="8" t="s">
        <v>7</v>
      </c>
      <c r="C52" s="9"/>
      <c r="D52" s="8" t="s">
        <v>8</v>
      </c>
      <c r="E52" s="9"/>
      <c r="F52" s="10" t="s">
        <v>9</v>
      </c>
      <c r="G52" s="11" t="s">
        <v>10</v>
      </c>
      <c r="H52" s="6"/>
    </row>
    <row r="53" spans="1:8" ht="12.75">
      <c r="A53" s="12">
        <v>1</v>
      </c>
      <c r="B53" s="8" t="s">
        <v>54</v>
      </c>
      <c r="C53" s="9"/>
      <c r="D53" s="8" t="s">
        <v>72</v>
      </c>
      <c r="E53" s="9"/>
      <c r="F53" s="10"/>
      <c r="G53" s="25"/>
      <c r="H53" s="6"/>
    </row>
    <row r="54" spans="1:8" ht="12.75">
      <c r="A54" s="12">
        <v>2</v>
      </c>
      <c r="B54" s="8" t="s">
        <v>66</v>
      </c>
      <c r="C54" s="9"/>
      <c r="D54" s="8" t="s">
        <v>73</v>
      </c>
      <c r="E54" s="9"/>
      <c r="F54" s="10"/>
      <c r="G54" s="11"/>
      <c r="H54" s="6"/>
    </row>
    <row r="55" spans="1:8" ht="12.75">
      <c r="A55" s="12">
        <v>3</v>
      </c>
      <c r="B55" s="8" t="s">
        <v>13</v>
      </c>
      <c r="C55" s="9"/>
      <c r="D55" s="8" t="s">
        <v>74</v>
      </c>
      <c r="E55" s="9"/>
      <c r="F55" s="10"/>
      <c r="G55" s="11"/>
      <c r="H55" s="6"/>
    </row>
    <row r="56" spans="1:8" ht="13.5" thickBot="1">
      <c r="A56" s="13">
        <v>4</v>
      </c>
      <c r="B56" s="14" t="s">
        <v>54</v>
      </c>
      <c r="C56" s="15"/>
      <c r="D56" s="14" t="s">
        <v>75</v>
      </c>
      <c r="E56" s="15"/>
      <c r="F56" s="16"/>
      <c r="G56" s="17"/>
      <c r="H56" s="6"/>
    </row>
    <row r="57" spans="1:8" ht="13.5" thickBot="1">
      <c r="A57" s="18"/>
      <c r="B57" s="18"/>
      <c r="C57" s="18"/>
      <c r="D57" s="19"/>
      <c r="E57" s="18"/>
      <c r="F57" s="24"/>
      <c r="G57" s="20"/>
      <c r="H57" s="6"/>
    </row>
    <row r="58" spans="1:8" ht="12.75">
      <c r="A58" s="1" t="s">
        <v>76</v>
      </c>
      <c r="B58" s="2" t="s">
        <v>1</v>
      </c>
      <c r="C58" s="3" t="s">
        <v>77</v>
      </c>
      <c r="D58" s="4" t="s">
        <v>78</v>
      </c>
      <c r="E58" s="3" t="s">
        <v>79</v>
      </c>
      <c r="F58" s="21" t="s">
        <v>4</v>
      </c>
      <c r="G58" s="5" t="s">
        <v>80</v>
      </c>
      <c r="H58" s="6"/>
    </row>
    <row r="59" spans="1:8" ht="12.75">
      <c r="A59" s="7" t="s">
        <v>6</v>
      </c>
      <c r="B59" s="8" t="s">
        <v>7</v>
      </c>
      <c r="C59" s="9"/>
      <c r="D59" s="8" t="s">
        <v>8</v>
      </c>
      <c r="E59" s="9"/>
      <c r="F59" s="10" t="s">
        <v>9</v>
      </c>
      <c r="G59" s="11" t="s">
        <v>10</v>
      </c>
      <c r="H59" s="6"/>
    </row>
    <row r="60" spans="1:8" ht="12.75">
      <c r="A60" s="12">
        <v>1</v>
      </c>
      <c r="B60" s="8" t="s">
        <v>17</v>
      </c>
      <c r="C60" s="9"/>
      <c r="D60" s="8" t="s">
        <v>81</v>
      </c>
      <c r="E60" s="9"/>
      <c r="F60" s="10"/>
      <c r="G60" s="11"/>
      <c r="H60" s="6"/>
    </row>
    <row r="61" spans="1:8" ht="12.75">
      <c r="A61" s="12">
        <v>2</v>
      </c>
      <c r="B61" s="8" t="s">
        <v>19</v>
      </c>
      <c r="C61" s="9"/>
      <c r="D61" s="8" t="s">
        <v>82</v>
      </c>
      <c r="E61" s="9"/>
      <c r="F61" s="10"/>
      <c r="G61" s="11"/>
      <c r="H61" s="6"/>
    </row>
    <row r="62" spans="1:8" ht="12.75">
      <c r="A62" s="12">
        <v>3</v>
      </c>
      <c r="B62" s="8" t="s">
        <v>54</v>
      </c>
      <c r="C62" s="9"/>
      <c r="D62" s="8" t="s">
        <v>83</v>
      </c>
      <c r="E62" s="9"/>
      <c r="F62" s="10"/>
      <c r="G62" s="11"/>
      <c r="H62" s="6"/>
    </row>
    <row r="63" spans="1:8" ht="12.75">
      <c r="A63" s="12">
        <v>4</v>
      </c>
      <c r="B63" s="8" t="s">
        <v>11</v>
      </c>
      <c r="C63" s="9"/>
      <c r="D63" s="8" t="s">
        <v>84</v>
      </c>
      <c r="E63" s="9"/>
      <c r="F63" s="10"/>
      <c r="G63" s="11"/>
      <c r="H63" s="6"/>
    </row>
    <row r="64" spans="1:8" ht="13.5" thickBot="1">
      <c r="A64" s="13">
        <v>5</v>
      </c>
      <c r="B64" s="14" t="s">
        <v>17</v>
      </c>
      <c r="C64" s="15"/>
      <c r="D64" s="14" t="s">
        <v>85</v>
      </c>
      <c r="E64" s="15"/>
      <c r="F64" s="16"/>
      <c r="G64" s="17"/>
      <c r="H64" s="6"/>
    </row>
    <row r="65" spans="1:8" ht="4.5" customHeight="1" thickBot="1">
      <c r="A65" s="18"/>
      <c r="B65" s="18"/>
      <c r="C65" s="18"/>
      <c r="D65" s="26"/>
      <c r="E65" s="18"/>
      <c r="F65" s="24"/>
      <c r="G65" s="20"/>
      <c r="H65" s="6"/>
    </row>
    <row r="66" spans="1:8" ht="12.75">
      <c r="A66" s="1" t="s">
        <v>86</v>
      </c>
      <c r="B66" s="2" t="s">
        <v>23</v>
      </c>
      <c r="C66" s="3" t="s">
        <v>87</v>
      </c>
      <c r="D66" s="4" t="s">
        <v>78</v>
      </c>
      <c r="E66" s="3" t="s">
        <v>79</v>
      </c>
      <c r="F66" s="21" t="s">
        <v>4</v>
      </c>
      <c r="G66" s="5" t="s">
        <v>80</v>
      </c>
      <c r="H66" s="6"/>
    </row>
    <row r="67" spans="1:8" ht="12.75">
      <c r="A67" s="7" t="s">
        <v>6</v>
      </c>
      <c r="B67" s="8" t="s">
        <v>7</v>
      </c>
      <c r="C67" s="9"/>
      <c r="D67" s="8" t="s">
        <v>8</v>
      </c>
      <c r="E67" s="9"/>
      <c r="F67" s="10" t="s">
        <v>9</v>
      </c>
      <c r="G67" s="11" t="s">
        <v>10</v>
      </c>
      <c r="H67" s="6"/>
    </row>
    <row r="68" spans="1:8" ht="12.75">
      <c r="A68" s="12">
        <v>1</v>
      </c>
      <c r="B68" s="8" t="s">
        <v>17</v>
      </c>
      <c r="C68" s="9"/>
      <c r="D68" s="8" t="s">
        <v>88</v>
      </c>
      <c r="E68" s="9"/>
      <c r="F68" s="10"/>
      <c r="G68" s="11"/>
      <c r="H68" s="6"/>
    </row>
    <row r="69" spans="1:8" ht="12.75">
      <c r="A69" s="12">
        <v>2</v>
      </c>
      <c r="B69" s="8" t="s">
        <v>59</v>
      </c>
      <c r="C69" s="9"/>
      <c r="D69" s="8" t="s">
        <v>89</v>
      </c>
      <c r="E69" s="9"/>
      <c r="F69" s="10"/>
      <c r="G69" s="11"/>
      <c r="H69" s="6"/>
    </row>
    <row r="70" spans="1:8" ht="12.75">
      <c r="A70" s="12">
        <v>3</v>
      </c>
      <c r="B70" s="8" t="s">
        <v>13</v>
      </c>
      <c r="C70" s="9"/>
      <c r="D70" s="8" t="s">
        <v>90</v>
      </c>
      <c r="E70" s="9"/>
      <c r="F70" s="10"/>
      <c r="G70" s="11"/>
      <c r="H70" s="6"/>
    </row>
    <row r="71" spans="1:8" ht="13.5" thickBot="1">
      <c r="A71" s="13">
        <v>4</v>
      </c>
      <c r="B71" s="14" t="s">
        <v>19</v>
      </c>
      <c r="C71" s="15"/>
      <c r="D71" s="14" t="s">
        <v>91</v>
      </c>
      <c r="E71" s="15"/>
      <c r="F71" s="16"/>
      <c r="G71" s="17"/>
      <c r="H71" s="6"/>
    </row>
    <row r="72" spans="1:8" ht="4.5" customHeight="1" thickBot="1">
      <c r="A72" s="18"/>
      <c r="B72" s="18"/>
      <c r="C72" s="18"/>
      <c r="D72" s="19"/>
      <c r="E72" s="18"/>
      <c r="F72" s="24"/>
      <c r="G72" s="20"/>
      <c r="H72" s="6"/>
    </row>
    <row r="73" spans="1:8" ht="12.75">
      <c r="A73" s="1" t="s">
        <v>92</v>
      </c>
      <c r="B73" s="2" t="s">
        <v>1</v>
      </c>
      <c r="C73" s="3" t="s">
        <v>93</v>
      </c>
      <c r="D73" s="4" t="s">
        <v>35</v>
      </c>
      <c r="E73" s="3" t="s">
        <v>79</v>
      </c>
      <c r="F73" s="21" t="s">
        <v>4</v>
      </c>
      <c r="G73" s="5" t="s">
        <v>80</v>
      </c>
      <c r="H73" s="6"/>
    </row>
    <row r="74" spans="1:8" ht="12.75">
      <c r="A74" s="7" t="s">
        <v>6</v>
      </c>
      <c r="B74" s="8" t="s">
        <v>7</v>
      </c>
      <c r="C74" s="9"/>
      <c r="D74" s="8" t="s">
        <v>8</v>
      </c>
      <c r="E74" s="9"/>
      <c r="F74" s="10" t="s">
        <v>9</v>
      </c>
      <c r="G74" s="11" t="s">
        <v>10</v>
      </c>
      <c r="H74" s="6"/>
    </row>
    <row r="75" spans="1:8" ht="12.75">
      <c r="A75" s="12">
        <v>1</v>
      </c>
      <c r="B75" s="8" t="s">
        <v>17</v>
      </c>
      <c r="C75" s="9"/>
      <c r="D75" s="8" t="s">
        <v>94</v>
      </c>
      <c r="E75" s="9"/>
      <c r="F75" s="10"/>
      <c r="G75" s="11"/>
      <c r="H75" s="6"/>
    </row>
    <row r="76" spans="1:8" ht="12.75">
      <c r="A76" s="12">
        <v>2</v>
      </c>
      <c r="B76" s="8" t="s">
        <v>39</v>
      </c>
      <c r="C76" s="9"/>
      <c r="D76" s="8" t="s">
        <v>95</v>
      </c>
      <c r="E76" s="9"/>
      <c r="F76" s="10"/>
      <c r="G76" s="11"/>
      <c r="H76" s="6"/>
    </row>
    <row r="77" spans="1:8" ht="12.75">
      <c r="A77" s="12">
        <v>3</v>
      </c>
      <c r="B77" s="8" t="s">
        <v>66</v>
      </c>
      <c r="C77" s="9"/>
      <c r="D77" s="8" t="s">
        <v>96</v>
      </c>
      <c r="E77" s="9"/>
      <c r="F77" s="10"/>
      <c r="G77" s="11"/>
      <c r="H77" s="6"/>
    </row>
    <row r="78" spans="1:8" ht="13.5" thickBot="1">
      <c r="A78" s="13">
        <v>4</v>
      </c>
      <c r="B78" s="14" t="s">
        <v>19</v>
      </c>
      <c r="C78" s="15"/>
      <c r="D78" s="14" t="s">
        <v>97</v>
      </c>
      <c r="E78" s="15"/>
      <c r="F78" s="16"/>
      <c r="G78" s="17"/>
      <c r="H78" s="6"/>
    </row>
    <row r="79" spans="1:8" ht="4.5" customHeight="1" thickBot="1">
      <c r="A79" s="18"/>
      <c r="B79" s="18"/>
      <c r="C79" s="18"/>
      <c r="D79" s="19"/>
      <c r="E79" s="18"/>
      <c r="F79" s="24"/>
      <c r="G79" s="20"/>
      <c r="H79" s="6"/>
    </row>
    <row r="80" spans="1:8" ht="12.75">
      <c r="A80" s="1" t="s">
        <v>98</v>
      </c>
      <c r="B80" s="2" t="s">
        <v>23</v>
      </c>
      <c r="C80" s="3" t="s">
        <v>99</v>
      </c>
      <c r="D80" s="4" t="s">
        <v>35</v>
      </c>
      <c r="E80" s="3" t="s">
        <v>79</v>
      </c>
      <c r="F80" s="21" t="s">
        <v>4</v>
      </c>
      <c r="G80" s="5" t="s">
        <v>80</v>
      </c>
      <c r="H80" s="6"/>
    </row>
    <row r="81" spans="1:8" ht="12.75">
      <c r="A81" s="7" t="s">
        <v>6</v>
      </c>
      <c r="B81" s="8" t="s">
        <v>7</v>
      </c>
      <c r="C81" s="9"/>
      <c r="D81" s="8" t="s">
        <v>8</v>
      </c>
      <c r="E81" s="9"/>
      <c r="F81" s="10" t="s">
        <v>9</v>
      </c>
      <c r="G81" s="11" t="s">
        <v>10</v>
      </c>
      <c r="H81" s="6"/>
    </row>
    <row r="82" spans="1:8" ht="12.75">
      <c r="A82" s="12">
        <v>1</v>
      </c>
      <c r="B82" s="8" t="s">
        <v>11</v>
      </c>
      <c r="C82" s="9"/>
      <c r="D82" s="8" t="s">
        <v>100</v>
      </c>
      <c r="E82" s="9"/>
      <c r="F82" s="10"/>
      <c r="G82" s="11"/>
      <c r="H82" s="6"/>
    </row>
    <row r="83" spans="1:8" ht="12.75">
      <c r="A83" s="12">
        <v>2</v>
      </c>
      <c r="B83" s="8" t="s">
        <v>17</v>
      </c>
      <c r="C83" s="9"/>
      <c r="D83" s="8" t="s">
        <v>101</v>
      </c>
      <c r="E83" s="9"/>
      <c r="F83" s="10"/>
      <c r="G83" s="11"/>
      <c r="H83" s="6"/>
    </row>
    <row r="84" spans="1:8" ht="12.75">
      <c r="A84" s="12">
        <v>3</v>
      </c>
      <c r="B84" s="8" t="s">
        <v>59</v>
      </c>
      <c r="C84" s="9"/>
      <c r="D84" s="8" t="s">
        <v>102</v>
      </c>
      <c r="E84" s="9"/>
      <c r="F84" s="10"/>
      <c r="G84" s="11"/>
      <c r="H84" s="6"/>
    </row>
    <row r="85" spans="1:8" ht="13.5" thickBot="1">
      <c r="A85" s="13">
        <v>4</v>
      </c>
      <c r="B85" s="14" t="s">
        <v>54</v>
      </c>
      <c r="C85" s="15"/>
      <c r="D85" s="14" t="s">
        <v>103</v>
      </c>
      <c r="E85" s="15"/>
      <c r="F85" s="16"/>
      <c r="G85" s="17"/>
      <c r="H85" s="6"/>
    </row>
    <row r="86" spans="1:8" ht="4.5" customHeight="1" thickBot="1">
      <c r="A86" s="18"/>
      <c r="B86" s="18"/>
      <c r="C86" s="18"/>
      <c r="D86" s="19"/>
      <c r="E86" s="18"/>
      <c r="F86" s="24"/>
      <c r="G86" s="20"/>
      <c r="H86" s="6"/>
    </row>
    <row r="87" spans="1:8" ht="12.75">
      <c r="A87" s="1" t="s">
        <v>104</v>
      </c>
      <c r="B87" s="2" t="s">
        <v>1</v>
      </c>
      <c r="C87" s="3" t="s">
        <v>105</v>
      </c>
      <c r="D87" s="4">
        <v>720</v>
      </c>
      <c r="E87" s="3" t="s">
        <v>36</v>
      </c>
      <c r="F87" s="21" t="s">
        <v>4</v>
      </c>
      <c r="G87" s="5" t="s">
        <v>37</v>
      </c>
      <c r="H87" s="6"/>
    </row>
    <row r="88" spans="1:8" ht="12.75">
      <c r="A88" s="7" t="s">
        <v>6</v>
      </c>
      <c r="B88" s="8" t="s">
        <v>7</v>
      </c>
      <c r="C88" s="9"/>
      <c r="D88" s="8" t="s">
        <v>8</v>
      </c>
      <c r="E88" s="9"/>
      <c r="F88" s="10" t="s">
        <v>9</v>
      </c>
      <c r="G88" s="11" t="s">
        <v>10</v>
      </c>
      <c r="H88" s="6"/>
    </row>
    <row r="89" spans="1:8" ht="12.75">
      <c r="A89" s="12">
        <v>1</v>
      </c>
      <c r="B89" s="8" t="s">
        <v>19</v>
      </c>
      <c r="C89" s="9"/>
      <c r="D89" s="8" t="s">
        <v>106</v>
      </c>
      <c r="E89" s="9"/>
      <c r="F89" s="10"/>
      <c r="G89" s="11"/>
      <c r="H89" s="6"/>
    </row>
    <row r="90" spans="1:8" ht="12.75">
      <c r="A90" s="12">
        <v>2</v>
      </c>
      <c r="B90" s="8" t="s">
        <v>59</v>
      </c>
      <c r="C90" s="9"/>
      <c r="D90" s="8" t="s">
        <v>107</v>
      </c>
      <c r="E90" s="9"/>
      <c r="F90" s="10"/>
      <c r="G90" s="11"/>
      <c r="H90" s="6"/>
    </row>
    <row r="91" spans="1:8" ht="12.75">
      <c r="A91" s="12">
        <v>3</v>
      </c>
      <c r="B91" s="8" t="s">
        <v>19</v>
      </c>
      <c r="C91" s="9"/>
      <c r="D91" s="8" t="s">
        <v>108</v>
      </c>
      <c r="E91" s="9"/>
      <c r="F91" s="10"/>
      <c r="G91" s="11"/>
      <c r="H91" s="6"/>
    </row>
    <row r="92" spans="1:8" ht="12.75">
      <c r="A92" s="12">
        <v>4</v>
      </c>
      <c r="B92" s="8" t="s">
        <v>11</v>
      </c>
      <c r="C92" s="9"/>
      <c r="D92" s="8" t="s">
        <v>109</v>
      </c>
      <c r="E92" s="9"/>
      <c r="F92" s="10"/>
      <c r="G92" s="11"/>
      <c r="H92" s="6"/>
    </row>
    <row r="93" spans="1:8" ht="13.5" thickBot="1">
      <c r="A93" s="13">
        <v>5</v>
      </c>
      <c r="B93" s="14" t="s">
        <v>15</v>
      </c>
      <c r="C93" s="15"/>
      <c r="D93" s="14" t="s">
        <v>110</v>
      </c>
      <c r="E93" s="15"/>
      <c r="F93" s="16"/>
      <c r="G93" s="17"/>
      <c r="H93" s="6"/>
    </row>
    <row r="94" spans="1:8" ht="4.5" customHeight="1" thickBot="1">
      <c r="A94" s="18"/>
      <c r="B94" s="18"/>
      <c r="C94" s="18"/>
      <c r="D94" s="19"/>
      <c r="E94" s="18"/>
      <c r="F94" s="24"/>
      <c r="G94" s="20"/>
      <c r="H94" s="6"/>
    </row>
    <row r="95" spans="1:8" ht="12.75">
      <c r="A95" s="1" t="s">
        <v>111</v>
      </c>
      <c r="B95" s="2" t="s">
        <v>23</v>
      </c>
      <c r="C95" s="3" t="s">
        <v>112</v>
      </c>
      <c r="D95" s="4">
        <v>720</v>
      </c>
      <c r="E95" s="3" t="s">
        <v>36</v>
      </c>
      <c r="F95" s="4" t="s">
        <v>4</v>
      </c>
      <c r="G95" s="5" t="s">
        <v>37</v>
      </c>
      <c r="H95" s="6"/>
    </row>
    <row r="96" spans="1:8" ht="12.75">
      <c r="A96" s="7" t="s">
        <v>6</v>
      </c>
      <c r="B96" s="8" t="s">
        <v>7</v>
      </c>
      <c r="C96" s="9"/>
      <c r="D96" s="8" t="s">
        <v>8</v>
      </c>
      <c r="E96" s="9"/>
      <c r="F96" s="10" t="s">
        <v>9</v>
      </c>
      <c r="G96" s="11" t="s">
        <v>10</v>
      </c>
      <c r="H96" s="6"/>
    </row>
    <row r="97" spans="1:8" ht="12.75">
      <c r="A97" s="12">
        <v>1</v>
      </c>
      <c r="B97" s="8" t="s">
        <v>11</v>
      </c>
      <c r="C97" s="9"/>
      <c r="D97" s="8" t="s">
        <v>113</v>
      </c>
      <c r="E97" s="9"/>
      <c r="F97" s="10"/>
      <c r="G97" s="11"/>
      <c r="H97" s="6"/>
    </row>
    <row r="98" spans="1:8" ht="12.75">
      <c r="A98" s="12">
        <v>2</v>
      </c>
      <c r="B98" s="8" t="s">
        <v>13</v>
      </c>
      <c r="C98" s="9"/>
      <c r="D98" s="8" t="s">
        <v>114</v>
      </c>
      <c r="E98" s="9"/>
      <c r="F98" s="10"/>
      <c r="G98" s="11"/>
      <c r="H98" s="6"/>
    </row>
    <row r="99" spans="1:8" ht="12.75">
      <c r="A99" s="12">
        <v>3</v>
      </c>
      <c r="B99" s="8" t="s">
        <v>15</v>
      </c>
      <c r="C99" s="9"/>
      <c r="D99" s="8" t="s">
        <v>115</v>
      </c>
      <c r="E99" s="9"/>
      <c r="F99" s="10"/>
      <c r="G99" s="11"/>
      <c r="H99" s="6"/>
    </row>
    <row r="100" spans="1:8" ht="12.75">
      <c r="A100" s="12">
        <v>4</v>
      </c>
      <c r="B100" s="8" t="s">
        <v>59</v>
      </c>
      <c r="C100" s="9"/>
      <c r="D100" s="8" t="s">
        <v>116</v>
      </c>
      <c r="E100" s="9"/>
      <c r="F100" s="10"/>
      <c r="G100" s="11"/>
      <c r="H100" s="6"/>
    </row>
    <row r="101" spans="1:8" ht="13.5" thickBot="1">
      <c r="A101" s="13">
        <v>5</v>
      </c>
      <c r="B101" s="14" t="s">
        <v>29</v>
      </c>
      <c r="C101" s="15"/>
      <c r="D101" s="14" t="s">
        <v>117</v>
      </c>
      <c r="E101" s="15"/>
      <c r="F101" s="16"/>
      <c r="G101" s="17"/>
      <c r="H101" s="6"/>
    </row>
    <row r="102" spans="1:8" ht="4.5" customHeight="1" thickBot="1">
      <c r="A102" s="18"/>
      <c r="B102" s="18"/>
      <c r="C102" s="18"/>
      <c r="D102" s="19"/>
      <c r="E102" s="18"/>
      <c r="F102" s="19"/>
      <c r="G102" s="20"/>
      <c r="H102" s="6"/>
    </row>
    <row r="103" spans="1:8" ht="12.75">
      <c r="A103" s="1" t="s">
        <v>118</v>
      </c>
      <c r="B103" s="2" t="s">
        <v>1</v>
      </c>
      <c r="C103" s="3" t="s">
        <v>119</v>
      </c>
      <c r="D103" s="4" t="s">
        <v>78</v>
      </c>
      <c r="E103" s="3" t="s">
        <v>120</v>
      </c>
      <c r="F103" s="4" t="s">
        <v>4</v>
      </c>
      <c r="G103" s="5" t="s">
        <v>80</v>
      </c>
      <c r="H103" s="6"/>
    </row>
    <row r="104" spans="1:8" ht="12.75">
      <c r="A104" s="7" t="s">
        <v>6</v>
      </c>
      <c r="B104" s="8" t="s">
        <v>7</v>
      </c>
      <c r="C104" s="9"/>
      <c r="D104" s="8" t="s">
        <v>8</v>
      </c>
      <c r="E104" s="9"/>
      <c r="F104" s="10" t="s">
        <v>9</v>
      </c>
      <c r="G104" s="11" t="s">
        <v>10</v>
      </c>
      <c r="H104" s="6"/>
    </row>
    <row r="105" spans="1:8" ht="12.75">
      <c r="A105" s="12">
        <v>1</v>
      </c>
      <c r="B105" s="8" t="s">
        <v>17</v>
      </c>
      <c r="C105" s="9"/>
      <c r="D105" s="8" t="s">
        <v>121</v>
      </c>
      <c r="E105" s="9"/>
      <c r="F105" s="10"/>
      <c r="G105" s="11"/>
      <c r="H105" s="6"/>
    </row>
    <row r="106" spans="1:8" ht="12.75">
      <c r="A106" s="12">
        <v>2</v>
      </c>
      <c r="B106" s="8" t="s">
        <v>15</v>
      </c>
      <c r="C106" s="9"/>
      <c r="D106" s="8" t="s">
        <v>32</v>
      </c>
      <c r="E106" s="9"/>
      <c r="F106" s="10"/>
      <c r="G106" s="11"/>
      <c r="H106" s="6"/>
    </row>
    <row r="107" spans="1:8" ht="12.75">
      <c r="A107" s="12">
        <v>3</v>
      </c>
      <c r="B107" s="8" t="s">
        <v>17</v>
      </c>
      <c r="C107" s="9"/>
      <c r="D107" s="8" t="s">
        <v>122</v>
      </c>
      <c r="E107" s="9"/>
      <c r="F107" s="10"/>
      <c r="G107" s="11"/>
      <c r="H107" s="6"/>
    </row>
    <row r="108" spans="1:8" ht="12.75">
      <c r="A108" s="12">
        <v>4</v>
      </c>
      <c r="B108" s="8" t="s">
        <v>13</v>
      </c>
      <c r="C108" s="9"/>
      <c r="D108" s="8" t="s">
        <v>123</v>
      </c>
      <c r="E108" s="9"/>
      <c r="F108" s="10"/>
      <c r="G108" s="11"/>
      <c r="H108" s="6"/>
    </row>
    <row r="109" spans="1:8" ht="12.75">
      <c r="A109" s="12">
        <v>5</v>
      </c>
      <c r="B109" s="8" t="s">
        <v>17</v>
      </c>
      <c r="C109" s="9"/>
      <c r="D109" s="8" t="s">
        <v>124</v>
      </c>
      <c r="E109" s="9"/>
      <c r="F109" s="10"/>
      <c r="G109" s="11"/>
      <c r="H109" s="6"/>
    </row>
    <row r="110" spans="1:8" ht="13.5" thickBot="1">
      <c r="A110" s="13">
        <v>6</v>
      </c>
      <c r="B110" s="14"/>
      <c r="C110" s="15"/>
      <c r="D110" s="14"/>
      <c r="E110" s="15"/>
      <c r="F110" s="16"/>
      <c r="G110" s="17"/>
      <c r="H110" s="6"/>
    </row>
    <row r="111" spans="1:8" ht="4.5" customHeight="1" thickBot="1">
      <c r="A111" s="18"/>
      <c r="B111" s="18"/>
      <c r="C111" s="18"/>
      <c r="D111" s="19"/>
      <c r="E111" s="18"/>
      <c r="F111" s="19"/>
      <c r="G111" s="20"/>
      <c r="H111" s="6"/>
    </row>
    <row r="112" spans="1:13" ht="12.75">
      <c r="A112" s="1" t="s">
        <v>125</v>
      </c>
      <c r="B112" s="2" t="s">
        <v>23</v>
      </c>
      <c r="C112" s="3" t="s">
        <v>126</v>
      </c>
      <c r="D112" s="4" t="s">
        <v>78</v>
      </c>
      <c r="E112" s="3" t="s">
        <v>120</v>
      </c>
      <c r="F112" s="4" t="s">
        <v>4</v>
      </c>
      <c r="G112" s="5" t="s">
        <v>80</v>
      </c>
      <c r="H112" s="6"/>
      <c r="M112" t="s">
        <v>127</v>
      </c>
    </row>
    <row r="113" spans="1:8" ht="12.75">
      <c r="A113" s="7" t="s">
        <v>6</v>
      </c>
      <c r="B113" s="8" t="s">
        <v>7</v>
      </c>
      <c r="C113" s="9"/>
      <c r="D113" s="8" t="s">
        <v>8</v>
      </c>
      <c r="E113" s="9"/>
      <c r="F113" s="10" t="s">
        <v>9</v>
      </c>
      <c r="G113" s="11" t="s">
        <v>10</v>
      </c>
      <c r="H113" s="6"/>
    </row>
    <row r="114" spans="1:8" ht="12.75">
      <c r="A114" s="12">
        <v>1</v>
      </c>
      <c r="B114" s="8" t="s">
        <v>19</v>
      </c>
      <c r="C114" s="9"/>
      <c r="D114" s="8" t="s">
        <v>128</v>
      </c>
      <c r="E114" s="9"/>
      <c r="F114" s="10"/>
      <c r="G114" s="11"/>
      <c r="H114" s="6"/>
    </row>
    <row r="115" spans="1:8" ht="12.75">
      <c r="A115" s="12">
        <v>2</v>
      </c>
      <c r="B115" s="8" t="s">
        <v>17</v>
      </c>
      <c r="C115" s="9"/>
      <c r="D115" s="8" t="s">
        <v>129</v>
      </c>
      <c r="E115" s="9"/>
      <c r="F115" s="10"/>
      <c r="G115" s="11"/>
      <c r="H115" s="6"/>
    </row>
    <row r="116" spans="1:8" ht="12.75">
      <c r="A116" s="12">
        <v>3</v>
      </c>
      <c r="B116" s="8" t="s">
        <v>130</v>
      </c>
      <c r="C116" s="9"/>
      <c r="D116" s="8" t="s">
        <v>131</v>
      </c>
      <c r="E116" s="9"/>
      <c r="F116" s="10"/>
      <c r="G116" s="11"/>
      <c r="H116" s="6"/>
    </row>
    <row r="117" spans="1:8" ht="12.75">
      <c r="A117" s="12">
        <v>4</v>
      </c>
      <c r="B117" s="8" t="s">
        <v>17</v>
      </c>
      <c r="C117" s="9"/>
      <c r="D117" s="8" t="s">
        <v>132</v>
      </c>
      <c r="E117" s="9"/>
      <c r="F117" s="10"/>
      <c r="G117" s="11"/>
      <c r="H117" s="6"/>
    </row>
    <row r="118" spans="1:8" ht="12.75">
      <c r="A118" s="12">
        <v>5</v>
      </c>
      <c r="B118" s="8"/>
      <c r="C118" s="9"/>
      <c r="D118" s="8"/>
      <c r="E118" s="9"/>
      <c r="F118" s="10"/>
      <c r="G118" s="11"/>
      <c r="H118" s="6"/>
    </row>
    <row r="119" spans="1:8" ht="13.5" thickBot="1">
      <c r="A119" s="13">
        <v>6</v>
      </c>
      <c r="B119" s="14"/>
      <c r="C119" s="15"/>
      <c r="D119" s="14"/>
      <c r="E119" s="15"/>
      <c r="F119" s="16"/>
      <c r="G119" s="17"/>
      <c r="H119" s="6"/>
    </row>
    <row r="120" spans="1:8" ht="12.75">
      <c r="A120" s="18"/>
      <c r="B120" s="18"/>
      <c r="C120" s="18"/>
      <c r="D120" s="19"/>
      <c r="E120" s="18"/>
      <c r="F120" s="19"/>
      <c r="G120" s="20"/>
      <c r="H120" s="6"/>
    </row>
    <row r="121" spans="1:8" ht="12.75">
      <c r="A121" s="18"/>
      <c r="B121" s="18"/>
      <c r="C121" s="18"/>
      <c r="D121" s="19"/>
      <c r="E121" s="18"/>
      <c r="F121" s="19"/>
      <c r="G121" s="20"/>
      <c r="H121" s="6"/>
    </row>
    <row r="122" spans="1:8" ht="12.75">
      <c r="A122" s="27"/>
      <c r="B122" s="18"/>
      <c r="C122" s="18"/>
      <c r="D122" s="19"/>
      <c r="E122" s="18"/>
      <c r="F122" s="19"/>
      <c r="G122" s="20"/>
      <c r="H122" s="6"/>
    </row>
    <row r="123" spans="1:8" ht="12.75">
      <c r="A123" s="27"/>
      <c r="B123" s="18"/>
      <c r="C123" s="18"/>
      <c r="D123" s="19"/>
      <c r="E123" s="18"/>
      <c r="F123" s="19"/>
      <c r="G123" s="20"/>
      <c r="H123" s="6"/>
    </row>
    <row r="124" spans="1:8" ht="12.75">
      <c r="A124" s="27"/>
      <c r="B124" s="18"/>
      <c r="C124" s="18"/>
      <c r="D124" s="19"/>
      <c r="E124" s="18"/>
      <c r="F124" s="19"/>
      <c r="G124" s="20"/>
      <c r="H124" s="6"/>
    </row>
    <row r="125" spans="1:8" ht="12.75">
      <c r="A125" s="27"/>
      <c r="B125" s="18"/>
      <c r="C125" s="18"/>
      <c r="D125" s="19"/>
      <c r="E125" s="18"/>
      <c r="F125" s="19"/>
      <c r="G125" s="20"/>
      <c r="H125" s="6"/>
    </row>
    <row r="126" spans="1:8" ht="12.75">
      <c r="A126" s="27"/>
      <c r="B126" s="18"/>
      <c r="C126" s="18"/>
      <c r="D126" s="19"/>
      <c r="E126" s="18"/>
      <c r="F126" s="19"/>
      <c r="G126" s="20"/>
      <c r="H126" s="6"/>
    </row>
    <row r="127" spans="1:8" ht="12.75">
      <c r="A127" s="27"/>
      <c r="B127" s="18"/>
      <c r="C127" s="18"/>
      <c r="D127" s="19"/>
      <c r="E127" s="18"/>
      <c r="F127" s="19"/>
      <c r="G127" s="20"/>
      <c r="H127" s="6"/>
    </row>
    <row r="128" spans="1:8" ht="12.75">
      <c r="A128" s="27"/>
      <c r="B128" s="18"/>
      <c r="C128" s="18"/>
      <c r="D128" s="19"/>
      <c r="E128" s="18"/>
      <c r="F128" s="19"/>
      <c r="G128" s="20"/>
      <c r="H128" s="6"/>
    </row>
    <row r="129" spans="1:8" ht="12.75">
      <c r="A129" s="19"/>
      <c r="B129" s="18"/>
      <c r="C129" s="18"/>
      <c r="D129" s="19"/>
      <c r="E129" s="18"/>
      <c r="F129" s="19"/>
      <c r="G129" s="20"/>
      <c r="H129" s="6"/>
    </row>
    <row r="130" spans="1:8" ht="12.75">
      <c r="A130" s="18"/>
      <c r="B130" s="18"/>
      <c r="C130" s="18"/>
      <c r="D130" s="19"/>
      <c r="E130" s="18"/>
      <c r="F130" s="19"/>
      <c r="G130" s="20"/>
      <c r="H130" s="6"/>
    </row>
    <row r="131" spans="1:8" ht="12.75">
      <c r="A131" s="18"/>
      <c r="B131" s="18"/>
      <c r="C131" s="18"/>
      <c r="D131" s="19"/>
      <c r="E131" s="18"/>
      <c r="F131" s="19"/>
      <c r="G131" s="20"/>
      <c r="H131" s="6"/>
    </row>
    <row r="132" spans="1:8" ht="12.75">
      <c r="A132" s="27"/>
      <c r="B132" s="18"/>
      <c r="C132" s="18"/>
      <c r="D132" s="19"/>
      <c r="E132" s="18"/>
      <c r="F132" s="19"/>
      <c r="G132" s="20"/>
      <c r="H132" s="6"/>
    </row>
    <row r="133" spans="1:8" ht="12.75">
      <c r="A133" s="27"/>
      <c r="B133" s="18"/>
      <c r="C133" s="18"/>
      <c r="D133" s="19"/>
      <c r="E133" s="18"/>
      <c r="F133" s="19"/>
      <c r="G133" s="20"/>
      <c r="H133" s="6"/>
    </row>
    <row r="134" spans="1:8" ht="12.75">
      <c r="A134" s="27"/>
      <c r="B134" s="18"/>
      <c r="C134" s="18"/>
      <c r="D134" s="19"/>
      <c r="E134" s="18"/>
      <c r="F134" s="19"/>
      <c r="G134" s="20"/>
      <c r="H134" s="6"/>
    </row>
    <row r="135" spans="1:8" ht="12.75">
      <c r="A135" s="27"/>
      <c r="B135" s="18"/>
      <c r="C135" s="18"/>
      <c r="D135" s="19"/>
      <c r="E135" s="18"/>
      <c r="F135" s="19"/>
      <c r="G135" s="20"/>
      <c r="H135" s="6"/>
    </row>
    <row r="136" spans="1:8" ht="12.75">
      <c r="A136" s="27"/>
      <c r="B136" s="18"/>
      <c r="C136" s="18"/>
      <c r="D136" s="19"/>
      <c r="E136" s="18"/>
      <c r="F136" s="19"/>
      <c r="G136" s="20"/>
      <c r="H136" s="6"/>
    </row>
    <row r="137" spans="1:8" ht="12.75">
      <c r="A137" s="19"/>
      <c r="B137" s="18"/>
      <c r="C137" s="18"/>
      <c r="D137" s="19"/>
      <c r="E137" s="18"/>
      <c r="F137" s="19"/>
      <c r="G137" s="20"/>
      <c r="H137" s="6"/>
    </row>
    <row r="138" spans="1:8" ht="12.75">
      <c r="A138" s="18"/>
      <c r="B138" s="18"/>
      <c r="C138" s="18"/>
      <c r="D138" s="19"/>
      <c r="E138" s="18"/>
      <c r="F138" s="19"/>
      <c r="G138" s="20"/>
      <c r="H138" s="6"/>
    </row>
    <row r="139" spans="1:8" ht="12.75">
      <c r="A139" s="18"/>
      <c r="B139" s="18"/>
      <c r="C139" s="18"/>
      <c r="D139" s="19"/>
      <c r="E139" s="18"/>
      <c r="F139" s="19"/>
      <c r="G139" s="20"/>
      <c r="H139" s="6"/>
    </row>
    <row r="140" spans="1:8" ht="12.75">
      <c r="A140" s="27"/>
      <c r="B140" s="18"/>
      <c r="C140" s="18"/>
      <c r="D140" s="19"/>
      <c r="E140" s="18"/>
      <c r="F140" s="19"/>
      <c r="G140" s="20"/>
      <c r="H140" s="6"/>
    </row>
    <row r="141" spans="1:8" ht="12.75">
      <c r="A141" s="27"/>
      <c r="B141" s="18"/>
      <c r="C141" s="18"/>
      <c r="D141" s="19"/>
      <c r="E141" s="18"/>
      <c r="F141" s="19"/>
      <c r="G141" s="20"/>
      <c r="H141" s="6"/>
    </row>
    <row r="142" spans="1:8" ht="12.75">
      <c r="A142" s="27"/>
      <c r="B142" s="18"/>
      <c r="C142" s="18"/>
      <c r="D142" s="19"/>
      <c r="E142" s="18"/>
      <c r="F142" s="19"/>
      <c r="G142" s="20"/>
      <c r="H142" s="6"/>
    </row>
    <row r="143" spans="1:8" ht="12.75">
      <c r="A143" s="27"/>
      <c r="B143" s="18"/>
      <c r="C143" s="18"/>
      <c r="D143" s="19"/>
      <c r="E143" s="18"/>
      <c r="F143" s="19"/>
      <c r="G143" s="20"/>
      <c r="H143" s="6"/>
    </row>
    <row r="144" spans="1:8" ht="12.75">
      <c r="A144" s="27"/>
      <c r="B144" s="18"/>
      <c r="C144" s="18"/>
      <c r="D144" s="19"/>
      <c r="E144" s="18"/>
      <c r="F144" s="19"/>
      <c r="G144" s="20"/>
      <c r="H144" s="6"/>
    </row>
    <row r="145" spans="1:8" ht="12.75">
      <c r="A145" s="19"/>
      <c r="B145" s="18"/>
      <c r="C145" s="18"/>
      <c r="D145" s="19"/>
      <c r="E145" s="18"/>
      <c r="F145" s="19"/>
      <c r="G145" s="20"/>
      <c r="H145" s="6"/>
    </row>
    <row r="146" spans="1:8" ht="12.75">
      <c r="A146" s="18"/>
      <c r="B146" s="18"/>
      <c r="C146" s="18"/>
      <c r="D146" s="19"/>
      <c r="E146" s="18"/>
      <c r="F146" s="19"/>
      <c r="G146" s="20"/>
      <c r="H146" s="6"/>
    </row>
    <row r="147" spans="1:8" ht="12.75">
      <c r="A147" s="18"/>
      <c r="B147" s="18"/>
      <c r="C147" s="18"/>
      <c r="D147" s="19"/>
      <c r="E147" s="18"/>
      <c r="F147" s="19"/>
      <c r="G147" s="20"/>
      <c r="H147" s="6"/>
    </row>
    <row r="148" spans="1:8" ht="12.75">
      <c r="A148" s="27"/>
      <c r="B148" s="18"/>
      <c r="C148" s="18"/>
      <c r="D148" s="19"/>
      <c r="E148" s="18"/>
      <c r="F148" s="19"/>
      <c r="G148" s="20"/>
      <c r="H148" s="6"/>
    </row>
    <row r="149" spans="1:8" ht="12.75">
      <c r="A149" s="27"/>
      <c r="B149" s="18"/>
      <c r="C149" s="18"/>
      <c r="D149" s="19"/>
      <c r="E149" s="18"/>
      <c r="F149" s="19"/>
      <c r="G149" s="20"/>
      <c r="H149" s="6"/>
    </row>
    <row r="150" spans="1:8" ht="12.75">
      <c r="A150" s="27"/>
      <c r="B150" s="18"/>
      <c r="C150" s="18"/>
      <c r="D150" s="19"/>
      <c r="E150" s="18"/>
      <c r="F150" s="19"/>
      <c r="G150" s="20"/>
      <c r="H150" s="6"/>
    </row>
    <row r="151" spans="1:8" ht="12.75">
      <c r="A151" s="27"/>
      <c r="B151" s="18"/>
      <c r="C151" s="18"/>
      <c r="D151" s="19"/>
      <c r="E151" s="18"/>
      <c r="F151" s="19"/>
      <c r="G151" s="20"/>
      <c r="H151" s="6"/>
    </row>
    <row r="152" spans="1:8" ht="12.75">
      <c r="A152" s="27"/>
      <c r="B152" s="18"/>
      <c r="C152" s="18"/>
      <c r="D152" s="19"/>
      <c r="E152" s="18"/>
      <c r="F152" s="19"/>
      <c r="G152" s="20"/>
      <c r="H152" s="6"/>
    </row>
    <row r="153" spans="1:8" ht="12.75">
      <c r="A153" s="19"/>
      <c r="B153" s="18"/>
      <c r="C153" s="18"/>
      <c r="D153" s="19"/>
      <c r="E153" s="18"/>
      <c r="F153" s="19"/>
      <c r="G153" s="20"/>
      <c r="H153" s="6"/>
    </row>
    <row r="154" spans="1:8" ht="12.75">
      <c r="A154" s="18"/>
      <c r="B154" s="18"/>
      <c r="C154" s="18"/>
      <c r="D154" s="19"/>
      <c r="E154" s="18"/>
      <c r="F154" s="19"/>
      <c r="G154" s="20"/>
      <c r="H154" s="6"/>
    </row>
    <row r="155" spans="1:8" ht="12.75">
      <c r="A155" s="18"/>
      <c r="B155" s="18"/>
      <c r="C155" s="18"/>
      <c r="D155" s="19"/>
      <c r="E155" s="18"/>
      <c r="F155" s="19"/>
      <c r="G155" s="20"/>
      <c r="H155" s="6"/>
    </row>
    <row r="156" spans="1:8" ht="12.75">
      <c r="A156" s="27"/>
      <c r="B156" s="18"/>
      <c r="C156" s="18"/>
      <c r="D156" s="19"/>
      <c r="E156" s="18"/>
      <c r="F156" s="19"/>
      <c r="G156" s="20"/>
      <c r="H156" s="6"/>
    </row>
    <row r="157" spans="1:8" ht="12.75">
      <c r="A157" s="27"/>
      <c r="B157" s="18"/>
      <c r="C157" s="18"/>
      <c r="D157" s="19"/>
      <c r="E157" s="18"/>
      <c r="F157" s="19"/>
      <c r="G157" s="20"/>
      <c r="H157" s="6"/>
    </row>
    <row r="158" spans="1:8" ht="12.75">
      <c r="A158" s="27"/>
      <c r="B158" s="18"/>
      <c r="C158" s="18"/>
      <c r="D158" s="19"/>
      <c r="E158" s="18"/>
      <c r="F158" s="19"/>
      <c r="G158" s="20"/>
      <c r="H158" s="6"/>
    </row>
    <row r="159" spans="1:8" ht="12.75">
      <c r="A159" s="27"/>
      <c r="B159" s="18"/>
      <c r="C159" s="18"/>
      <c r="D159" s="19"/>
      <c r="E159" s="18"/>
      <c r="F159" s="19"/>
      <c r="G159" s="20"/>
      <c r="H159" s="6"/>
    </row>
    <row r="160" spans="1:8" ht="12.75">
      <c r="A160" s="27"/>
      <c r="B160" s="18"/>
      <c r="C160" s="18"/>
      <c r="D160" s="19"/>
      <c r="E160" s="18"/>
      <c r="F160" s="19"/>
      <c r="G160" s="20"/>
      <c r="H160" s="6"/>
    </row>
    <row r="161" spans="1:8" ht="12.75">
      <c r="A161" s="19"/>
      <c r="B161" s="18"/>
      <c r="C161" s="18"/>
      <c r="D161" s="19"/>
      <c r="E161" s="18"/>
      <c r="F161" s="19"/>
      <c r="G161" s="20"/>
      <c r="H161" s="6"/>
    </row>
    <row r="162" spans="1:8" ht="12.75">
      <c r="A162" s="18"/>
      <c r="B162" s="18"/>
      <c r="C162" s="18"/>
      <c r="D162" s="19"/>
      <c r="E162" s="18"/>
      <c r="F162" s="19"/>
      <c r="G162" s="20"/>
      <c r="H162" s="6"/>
    </row>
    <row r="163" spans="1:8" ht="12.75">
      <c r="A163" s="18"/>
      <c r="B163" s="18"/>
      <c r="C163" s="18"/>
      <c r="D163" s="19"/>
      <c r="E163" s="18"/>
      <c r="F163" s="19"/>
      <c r="G163" s="20"/>
      <c r="H163" s="6"/>
    </row>
    <row r="164" spans="1:8" ht="12.75">
      <c r="A164" s="27"/>
      <c r="B164" s="18"/>
      <c r="C164" s="18"/>
      <c r="D164" s="19"/>
      <c r="E164" s="18"/>
      <c r="F164" s="19"/>
      <c r="G164" s="20"/>
      <c r="H164" s="6"/>
    </row>
    <row r="165" spans="1:8" ht="12.75">
      <c r="A165" s="27"/>
      <c r="B165" s="18"/>
      <c r="C165" s="18"/>
      <c r="D165" s="19"/>
      <c r="E165" s="18"/>
      <c r="F165" s="19"/>
      <c r="G165" s="20"/>
      <c r="H165" s="6"/>
    </row>
    <row r="166" spans="1:8" ht="12.75">
      <c r="A166" s="27"/>
      <c r="B166" s="18"/>
      <c r="C166" s="18"/>
      <c r="D166" s="19"/>
      <c r="E166" s="18"/>
      <c r="F166" s="19"/>
      <c r="G166" s="20"/>
      <c r="H166" s="6"/>
    </row>
    <row r="167" spans="1:8" ht="12.75">
      <c r="A167" s="27"/>
      <c r="B167" s="18"/>
      <c r="C167" s="18"/>
      <c r="D167" s="19"/>
      <c r="E167" s="18"/>
      <c r="F167" s="19"/>
      <c r="G167" s="20"/>
      <c r="H167" s="6"/>
    </row>
    <row r="168" spans="1:8" ht="12.75">
      <c r="A168" s="27"/>
      <c r="B168" s="18"/>
      <c r="C168" s="18"/>
      <c r="D168" s="19"/>
      <c r="E168" s="18"/>
      <c r="F168" s="19"/>
      <c r="G168" s="20"/>
      <c r="H168" s="6"/>
    </row>
    <row r="169" spans="1:8" ht="12.75">
      <c r="A169" s="19"/>
      <c r="B169" s="18"/>
      <c r="C169" s="18"/>
      <c r="D169" s="19"/>
      <c r="E169" s="18"/>
      <c r="F169" s="19"/>
      <c r="G169" s="20"/>
      <c r="H169" s="6"/>
    </row>
    <row r="170" spans="1:8" ht="12.75">
      <c r="A170" s="18"/>
      <c r="B170" s="18"/>
      <c r="C170" s="18"/>
      <c r="D170" s="19"/>
      <c r="E170" s="18"/>
      <c r="F170" s="19"/>
      <c r="G170" s="20"/>
      <c r="H170" s="6"/>
    </row>
    <row r="171" spans="1:8" ht="12.75">
      <c r="A171" s="18"/>
      <c r="B171" s="18"/>
      <c r="C171" s="18"/>
      <c r="D171" s="19"/>
      <c r="E171" s="18"/>
      <c r="F171" s="19"/>
      <c r="G171" s="20"/>
      <c r="H171" s="6"/>
    </row>
    <row r="172" spans="1:8" ht="12.75">
      <c r="A172" s="27"/>
      <c r="B172" s="18"/>
      <c r="C172" s="18"/>
      <c r="D172" s="19"/>
      <c r="E172" s="18"/>
      <c r="F172" s="19"/>
      <c r="G172" s="20"/>
      <c r="H172" s="6"/>
    </row>
    <row r="173" spans="1:8" ht="12.75">
      <c r="A173" s="27"/>
      <c r="B173" s="18"/>
      <c r="C173" s="18"/>
      <c r="D173" s="19"/>
      <c r="E173" s="18"/>
      <c r="F173" s="19"/>
      <c r="G173" s="20"/>
      <c r="H173" s="6"/>
    </row>
    <row r="174" spans="1:8" ht="12.75">
      <c r="A174" s="27"/>
      <c r="B174" s="18"/>
      <c r="C174" s="18"/>
      <c r="D174" s="19"/>
      <c r="E174" s="18"/>
      <c r="F174" s="19"/>
      <c r="G174" s="20"/>
      <c r="H174" s="6"/>
    </row>
    <row r="175" spans="1:8" ht="12.75">
      <c r="A175" s="27"/>
      <c r="B175" s="18"/>
      <c r="C175" s="18"/>
      <c r="D175" s="19"/>
      <c r="E175" s="18"/>
      <c r="F175" s="19"/>
      <c r="G175" s="20"/>
      <c r="H175" s="6"/>
    </row>
    <row r="176" spans="1:8" ht="12.75">
      <c r="A176" s="27"/>
      <c r="B176" s="18"/>
      <c r="C176" s="18"/>
      <c r="D176" s="19"/>
      <c r="E176" s="18"/>
      <c r="F176" s="19"/>
      <c r="G176" s="20"/>
      <c r="H176" s="6"/>
    </row>
    <row r="177" spans="1:8" ht="12.75">
      <c r="A177" s="19"/>
      <c r="B177" s="18"/>
      <c r="C177" s="18"/>
      <c r="D177" s="19"/>
      <c r="E177" s="18"/>
      <c r="F177" s="19"/>
      <c r="G177" s="20"/>
      <c r="H177" s="6"/>
    </row>
    <row r="178" spans="1:8" ht="12.75">
      <c r="A178" s="18"/>
      <c r="B178" s="18"/>
      <c r="C178" s="18"/>
      <c r="D178" s="19"/>
      <c r="E178" s="18"/>
      <c r="F178" s="19"/>
      <c r="G178" s="20"/>
      <c r="H178" s="6"/>
    </row>
    <row r="179" spans="1:8" ht="12.75">
      <c r="A179" s="18"/>
      <c r="B179" s="18"/>
      <c r="C179" s="18"/>
      <c r="D179" s="19"/>
      <c r="E179" s="18"/>
      <c r="F179" s="19"/>
      <c r="G179" s="20"/>
      <c r="H179" s="6"/>
    </row>
    <row r="180" spans="1:8" ht="12.75">
      <c r="A180" s="27"/>
      <c r="B180" s="18"/>
      <c r="C180" s="18"/>
      <c r="D180" s="19"/>
      <c r="E180" s="18"/>
      <c r="F180" s="19"/>
      <c r="G180" s="20"/>
      <c r="H180" s="6"/>
    </row>
    <row r="181" spans="1:8" ht="12.75">
      <c r="A181" s="27"/>
      <c r="B181" s="18"/>
      <c r="C181" s="18"/>
      <c r="D181" s="19"/>
      <c r="E181" s="18"/>
      <c r="F181" s="19"/>
      <c r="G181" s="20"/>
      <c r="H181" s="6"/>
    </row>
    <row r="182" spans="1:8" ht="12.75">
      <c r="A182" s="27"/>
      <c r="B182" s="18"/>
      <c r="C182" s="18"/>
      <c r="D182" s="19"/>
      <c r="E182" s="18"/>
      <c r="F182" s="19"/>
      <c r="G182" s="20"/>
      <c r="H182" s="6"/>
    </row>
    <row r="183" spans="1:8" ht="12.75">
      <c r="A183" s="27"/>
      <c r="B183" s="18"/>
      <c r="C183" s="18"/>
      <c r="D183" s="19"/>
      <c r="E183" s="18"/>
      <c r="F183" s="19"/>
      <c r="G183" s="20"/>
      <c r="H183" s="6"/>
    </row>
    <row r="184" spans="1:8" ht="12.75">
      <c r="A184" s="27"/>
      <c r="B184" s="18"/>
      <c r="C184" s="18"/>
      <c r="D184" s="19"/>
      <c r="E184" s="18"/>
      <c r="F184" s="19"/>
      <c r="G184" s="20"/>
      <c r="H184" s="6"/>
    </row>
    <row r="185" spans="1:8" ht="12.75">
      <c r="A185" s="19"/>
      <c r="B185" s="18"/>
      <c r="C185" s="18"/>
      <c r="D185" s="19"/>
      <c r="E185" s="18"/>
      <c r="F185" s="19"/>
      <c r="G185" s="20"/>
      <c r="H185" s="6"/>
    </row>
    <row r="186" spans="1:8" ht="12.75">
      <c r="A186" s="18"/>
      <c r="B186" s="18"/>
      <c r="C186" s="18"/>
      <c r="D186" s="19"/>
      <c r="E186" s="18"/>
      <c r="F186" s="19"/>
      <c r="G186" s="20"/>
      <c r="H186" s="6"/>
    </row>
    <row r="187" spans="1:8" ht="12.75">
      <c r="A187" s="18"/>
      <c r="B187" s="18"/>
      <c r="C187" s="18"/>
      <c r="D187" s="19"/>
      <c r="E187" s="18"/>
      <c r="F187" s="19"/>
      <c r="G187" s="20"/>
      <c r="H187" s="6"/>
    </row>
    <row r="188" spans="1:8" ht="12.75">
      <c r="A188" s="27"/>
      <c r="B188" s="18"/>
      <c r="C188" s="18"/>
      <c r="D188" s="19"/>
      <c r="E188" s="18"/>
      <c r="F188" s="19"/>
      <c r="G188" s="20"/>
      <c r="H188" s="6"/>
    </row>
    <row r="189" spans="1:8" ht="12.75">
      <c r="A189" s="27"/>
      <c r="B189" s="18"/>
      <c r="C189" s="18"/>
      <c r="D189" s="19"/>
      <c r="E189" s="18"/>
      <c r="F189" s="19"/>
      <c r="G189" s="20"/>
      <c r="H189" s="6"/>
    </row>
    <row r="190" spans="1:8" ht="12.75">
      <c r="A190" s="27"/>
      <c r="B190" s="18"/>
      <c r="C190" s="18"/>
      <c r="D190" s="19"/>
      <c r="E190" s="18"/>
      <c r="F190" s="19"/>
      <c r="G190" s="20"/>
      <c r="H190" s="6"/>
    </row>
    <row r="191" spans="1:8" ht="12.75">
      <c r="A191" s="27"/>
      <c r="B191" s="18"/>
      <c r="C191" s="18"/>
      <c r="D191" s="19"/>
      <c r="E191" s="18"/>
      <c r="F191" s="19"/>
      <c r="G191" s="20"/>
      <c r="H191" s="6"/>
    </row>
    <row r="192" spans="1:8" ht="12.75">
      <c r="A192" s="27"/>
      <c r="B192" s="18"/>
      <c r="C192" s="18"/>
      <c r="D192" s="19"/>
      <c r="E192" s="18"/>
      <c r="F192" s="19"/>
      <c r="G192" s="20"/>
      <c r="H192" s="6"/>
    </row>
    <row r="193" spans="1:8" ht="12.75">
      <c r="A193" s="19"/>
      <c r="B193" s="18"/>
      <c r="C193" s="18"/>
      <c r="D193" s="19"/>
      <c r="E193" s="18"/>
      <c r="F193" s="19"/>
      <c r="G193" s="20"/>
      <c r="H193" s="6"/>
    </row>
    <row r="194" spans="1:8" ht="12.75">
      <c r="A194" s="18"/>
      <c r="B194" s="18"/>
      <c r="C194" s="18"/>
      <c r="D194" s="19"/>
      <c r="E194" s="18"/>
      <c r="F194" s="19"/>
      <c r="G194" s="20"/>
      <c r="H194" s="6"/>
    </row>
    <row r="195" spans="1:8" ht="12.75">
      <c r="A195" s="18"/>
      <c r="B195" s="18"/>
      <c r="C195" s="18"/>
      <c r="D195" s="19"/>
      <c r="E195" s="18"/>
      <c r="F195" s="19"/>
      <c r="G195" s="20"/>
      <c r="H195" s="6"/>
    </row>
    <row r="196" spans="1:8" ht="12.75">
      <c r="A196" s="27"/>
      <c r="B196" s="18"/>
      <c r="C196" s="18"/>
      <c r="D196" s="19"/>
      <c r="E196" s="18"/>
      <c r="F196" s="19"/>
      <c r="G196" s="20"/>
      <c r="H196" s="6"/>
    </row>
    <row r="197" spans="1:8" ht="12.75">
      <c r="A197" s="27"/>
      <c r="B197" s="18"/>
      <c r="C197" s="18"/>
      <c r="D197" s="19"/>
      <c r="E197" s="18"/>
      <c r="F197" s="19"/>
      <c r="G197" s="20"/>
      <c r="H197" s="6"/>
    </row>
    <row r="198" spans="1:8" ht="12.75">
      <c r="A198" s="27"/>
      <c r="B198" s="18"/>
      <c r="C198" s="18"/>
      <c r="D198" s="19"/>
      <c r="E198" s="18"/>
      <c r="F198" s="19"/>
      <c r="G198" s="20"/>
      <c r="H198" s="6"/>
    </row>
    <row r="199" spans="1:8" ht="12.75">
      <c r="A199" s="27"/>
      <c r="B199" s="18"/>
      <c r="C199" s="18"/>
      <c r="D199" s="19"/>
      <c r="E199" s="18"/>
      <c r="F199" s="19"/>
      <c r="G199" s="20"/>
      <c r="H199" s="6"/>
    </row>
    <row r="200" spans="1:8" ht="12.75">
      <c r="A200" s="27"/>
      <c r="B200" s="18"/>
      <c r="C200" s="18"/>
      <c r="D200" s="19"/>
      <c r="E200" s="18"/>
      <c r="F200" s="19"/>
      <c r="G200" s="20"/>
      <c r="H200" s="6"/>
    </row>
    <row r="201" spans="1:8" ht="12.75">
      <c r="A201" s="19"/>
      <c r="B201" s="18"/>
      <c r="C201" s="18"/>
      <c r="D201" s="19"/>
      <c r="E201" s="18"/>
      <c r="F201" s="19"/>
      <c r="G201" s="20"/>
      <c r="H201" s="6"/>
    </row>
    <row r="202" spans="1:8" ht="12.75">
      <c r="A202" s="18"/>
      <c r="B202" s="18"/>
      <c r="C202" s="18"/>
      <c r="D202" s="19"/>
      <c r="E202" s="18"/>
      <c r="F202" s="19"/>
      <c r="G202" s="20"/>
      <c r="H202" s="6"/>
    </row>
    <row r="203" spans="1:8" ht="12.75">
      <c r="A203" s="18"/>
      <c r="B203" s="18"/>
      <c r="C203" s="18"/>
      <c r="D203" s="19"/>
      <c r="E203" s="18"/>
      <c r="F203" s="19"/>
      <c r="G203" s="20"/>
      <c r="H203" s="6"/>
    </row>
    <row r="204" spans="1:8" ht="12.75">
      <c r="A204" s="27"/>
      <c r="B204" s="18"/>
      <c r="C204" s="18"/>
      <c r="D204" s="19"/>
      <c r="E204" s="18"/>
      <c r="F204" s="19"/>
      <c r="G204" s="20"/>
      <c r="H204" s="6"/>
    </row>
    <row r="205" spans="1:8" ht="12.75">
      <c r="A205" s="27"/>
      <c r="B205" s="18"/>
      <c r="C205" s="18"/>
      <c r="D205" s="19"/>
      <c r="E205" s="18"/>
      <c r="F205" s="19"/>
      <c r="G205" s="20"/>
      <c r="H205" s="6"/>
    </row>
    <row r="206" spans="1:8" ht="12.75">
      <c r="A206" s="27"/>
      <c r="B206" s="18"/>
      <c r="C206" s="18"/>
      <c r="D206" s="19"/>
      <c r="E206" s="18"/>
      <c r="F206" s="19"/>
      <c r="G206" s="20"/>
      <c r="H206" s="6"/>
    </row>
    <row r="207" spans="1:8" ht="12.75">
      <c r="A207" s="27"/>
      <c r="B207" s="18"/>
      <c r="C207" s="18"/>
      <c r="D207" s="19"/>
      <c r="E207" s="18"/>
      <c r="F207" s="19"/>
      <c r="G207" s="20"/>
      <c r="H207" s="6"/>
    </row>
    <row r="208" spans="1:8" ht="12.75">
      <c r="A208" s="27"/>
      <c r="B208" s="18"/>
      <c r="C208" s="18"/>
      <c r="D208" s="19"/>
      <c r="E208" s="18"/>
      <c r="F208" s="19"/>
      <c r="G208" s="20"/>
      <c r="H208" s="6"/>
    </row>
    <row r="209" spans="1:8" ht="12.75">
      <c r="A209" s="19"/>
      <c r="B209" s="18"/>
      <c r="C209" s="18"/>
      <c r="D209" s="19"/>
      <c r="E209" s="18"/>
      <c r="F209" s="19"/>
      <c r="G209" s="20"/>
      <c r="H209" s="6"/>
    </row>
    <row r="210" spans="1:8" ht="12.75">
      <c r="A210" s="18"/>
      <c r="B210" s="18"/>
      <c r="C210" s="18"/>
      <c r="D210" s="19"/>
      <c r="E210" s="18"/>
      <c r="F210" s="19"/>
      <c r="G210" s="20"/>
      <c r="H210" s="6"/>
    </row>
    <row r="211" spans="1:8" ht="12.75">
      <c r="A211" s="18"/>
      <c r="B211" s="18"/>
      <c r="C211" s="18"/>
      <c r="D211" s="19"/>
      <c r="E211" s="18"/>
      <c r="F211" s="19"/>
      <c r="G211" s="20"/>
      <c r="H211" s="6"/>
    </row>
    <row r="212" spans="1:8" ht="12.75">
      <c r="A212" s="27"/>
      <c r="B212" s="18"/>
      <c r="C212" s="18"/>
      <c r="D212" s="19"/>
      <c r="E212" s="18"/>
      <c r="F212" s="19"/>
      <c r="G212" s="20"/>
      <c r="H212" s="6"/>
    </row>
    <row r="213" spans="1:8" ht="12.75">
      <c r="A213" s="27"/>
      <c r="B213" s="18"/>
      <c r="C213" s="18"/>
      <c r="D213" s="19"/>
      <c r="E213" s="18"/>
      <c r="F213" s="19"/>
      <c r="G213" s="20"/>
      <c r="H213" s="6"/>
    </row>
    <row r="214" spans="1:8" ht="12.75">
      <c r="A214" s="27"/>
      <c r="B214" s="18"/>
      <c r="C214" s="18"/>
      <c r="D214" s="19"/>
      <c r="E214" s="18"/>
      <c r="F214" s="19"/>
      <c r="G214" s="20"/>
      <c r="H214" s="6"/>
    </row>
    <row r="215" spans="1:8" ht="12.75">
      <c r="A215" s="27"/>
      <c r="B215" s="18"/>
      <c r="C215" s="18"/>
      <c r="D215" s="19"/>
      <c r="E215" s="18"/>
      <c r="F215" s="19"/>
      <c r="G215" s="20"/>
      <c r="H215" s="6"/>
    </row>
    <row r="216" spans="1:8" ht="12.75">
      <c r="A216" s="27"/>
      <c r="B216" s="18"/>
      <c r="C216" s="18"/>
      <c r="D216" s="19"/>
      <c r="E216" s="18"/>
      <c r="F216" s="19"/>
      <c r="G216" s="20"/>
      <c r="H216" s="6"/>
    </row>
    <row r="217" spans="1:8" ht="12.75">
      <c r="A217" s="19"/>
      <c r="B217" s="18"/>
      <c r="C217" s="18"/>
      <c r="D217" s="19"/>
      <c r="E217" s="18"/>
      <c r="F217" s="19"/>
      <c r="G217" s="20"/>
      <c r="H217" s="6"/>
    </row>
    <row r="218" spans="1:8" ht="12.75">
      <c r="A218" s="18"/>
      <c r="B218" s="18"/>
      <c r="C218" s="18"/>
      <c r="D218" s="19"/>
      <c r="E218" s="18"/>
      <c r="F218" s="19"/>
      <c r="G218" s="20"/>
      <c r="H218" s="6"/>
    </row>
    <row r="219" spans="1:8" ht="12.75">
      <c r="A219" s="18"/>
      <c r="B219" s="18"/>
      <c r="C219" s="18"/>
      <c r="D219" s="19"/>
      <c r="E219" s="18"/>
      <c r="F219" s="19"/>
      <c r="G219" s="20"/>
      <c r="H219" s="6"/>
    </row>
    <row r="220" spans="1:8" ht="12.75">
      <c r="A220" s="27"/>
      <c r="B220" s="18"/>
      <c r="C220" s="18"/>
      <c r="D220" s="19"/>
      <c r="E220" s="18"/>
      <c r="F220" s="19"/>
      <c r="G220" s="20"/>
      <c r="H220" s="6"/>
    </row>
    <row r="221" spans="1:8" ht="12.75">
      <c r="A221" s="27"/>
      <c r="B221" s="18"/>
      <c r="C221" s="18"/>
      <c r="D221" s="19"/>
      <c r="E221" s="18"/>
      <c r="F221" s="19"/>
      <c r="G221" s="20"/>
      <c r="H221" s="6"/>
    </row>
    <row r="222" spans="1:8" ht="12.75">
      <c r="A222" s="27"/>
      <c r="B222" s="18"/>
      <c r="C222" s="18"/>
      <c r="D222" s="19"/>
      <c r="E222" s="18"/>
      <c r="F222" s="19"/>
      <c r="G222" s="20"/>
      <c r="H222" s="6"/>
    </row>
    <row r="223" spans="1:8" ht="12.75">
      <c r="A223" s="27"/>
      <c r="B223" s="18"/>
      <c r="C223" s="18"/>
      <c r="D223" s="19"/>
      <c r="E223" s="18"/>
      <c r="F223" s="19"/>
      <c r="G223" s="20"/>
      <c r="H223" s="6"/>
    </row>
    <row r="224" spans="1:8" ht="12.75">
      <c r="A224" s="27"/>
      <c r="B224" s="18"/>
      <c r="C224" s="18"/>
      <c r="D224" s="19"/>
      <c r="E224" s="18"/>
      <c r="F224" s="19"/>
      <c r="G224" s="20"/>
      <c r="H224" s="6"/>
    </row>
    <row r="225" spans="1:8" ht="12.75">
      <c r="A225" s="19"/>
      <c r="B225" s="18"/>
      <c r="C225" s="18"/>
      <c r="D225" s="19"/>
      <c r="E225" s="18"/>
      <c r="F225" s="19"/>
      <c r="G225" s="20"/>
      <c r="H225" s="6"/>
    </row>
    <row r="226" spans="1:8" ht="12.75">
      <c r="A226" s="18"/>
      <c r="B226" s="18"/>
      <c r="C226" s="18"/>
      <c r="D226" s="19"/>
      <c r="E226" s="18"/>
      <c r="F226" s="19"/>
      <c r="G226" s="20"/>
      <c r="H226" s="6"/>
    </row>
    <row r="227" spans="1:8" ht="12.75">
      <c r="A227" s="18"/>
      <c r="B227" s="18"/>
      <c r="C227" s="18"/>
      <c r="D227" s="19"/>
      <c r="E227" s="18"/>
      <c r="F227" s="19"/>
      <c r="G227" s="20"/>
      <c r="H227" s="6"/>
    </row>
    <row r="228" spans="1:8" ht="12.75">
      <c r="A228" s="27"/>
      <c r="B228" s="18"/>
      <c r="C228" s="18"/>
      <c r="D228" s="19"/>
      <c r="E228" s="18"/>
      <c r="F228" s="19"/>
      <c r="G228" s="20"/>
      <c r="H228" s="6"/>
    </row>
    <row r="229" spans="1:8" ht="12.75">
      <c r="A229" s="27"/>
      <c r="B229" s="18"/>
      <c r="C229" s="18"/>
      <c r="D229" s="19"/>
      <c r="E229" s="18"/>
      <c r="F229" s="19"/>
      <c r="G229" s="20"/>
      <c r="H229" s="6"/>
    </row>
    <row r="230" spans="1:8" ht="12.75">
      <c r="A230" s="27"/>
      <c r="B230" s="18"/>
      <c r="C230" s="18"/>
      <c r="D230" s="19"/>
      <c r="E230" s="18"/>
      <c r="F230" s="19"/>
      <c r="G230" s="20"/>
      <c r="H230" s="6"/>
    </row>
    <row r="231" spans="1:8" ht="12.75">
      <c r="A231" s="27"/>
      <c r="B231" s="18"/>
      <c r="C231" s="18"/>
      <c r="D231" s="19"/>
      <c r="E231" s="18"/>
      <c r="F231" s="19"/>
      <c r="G231" s="20"/>
      <c r="H231" s="6"/>
    </row>
    <row r="232" spans="1:8" ht="12.75">
      <c r="A232" s="27"/>
      <c r="B232" s="18"/>
      <c r="C232" s="18"/>
      <c r="D232" s="19"/>
      <c r="E232" s="18"/>
      <c r="F232" s="19"/>
      <c r="G232" s="20"/>
      <c r="H232" s="6"/>
    </row>
    <row r="233" spans="1:8" ht="12.75">
      <c r="A233" s="19"/>
      <c r="B233" s="18"/>
      <c r="C233" s="18"/>
      <c r="D233" s="19"/>
      <c r="E233" s="18"/>
      <c r="F233" s="19"/>
      <c r="G233" s="20"/>
      <c r="H233" s="6"/>
    </row>
    <row r="234" spans="1:8" ht="12.75">
      <c r="A234" s="18"/>
      <c r="B234" s="18"/>
      <c r="C234" s="18"/>
      <c r="D234" s="19"/>
      <c r="E234" s="18"/>
      <c r="F234" s="19"/>
      <c r="G234" s="20"/>
      <c r="H234" s="6"/>
    </row>
    <row r="235" spans="1:8" ht="12.75">
      <c r="A235" s="18"/>
      <c r="B235" s="18"/>
      <c r="C235" s="18"/>
      <c r="D235" s="19"/>
      <c r="E235" s="18"/>
      <c r="F235" s="19"/>
      <c r="G235" s="20"/>
      <c r="H235" s="6"/>
    </row>
    <row r="236" spans="1:8" ht="12.75">
      <c r="A236" s="27"/>
      <c r="B236" s="18"/>
      <c r="C236" s="18"/>
      <c r="D236" s="19"/>
      <c r="E236" s="18"/>
      <c r="F236" s="19"/>
      <c r="G236" s="20"/>
      <c r="H236" s="6"/>
    </row>
    <row r="237" spans="1:8" ht="12.75">
      <c r="A237" s="27"/>
      <c r="B237" s="18"/>
      <c r="C237" s="18"/>
      <c r="D237" s="19"/>
      <c r="E237" s="18"/>
      <c r="F237" s="19"/>
      <c r="G237" s="20"/>
      <c r="H237" s="6"/>
    </row>
    <row r="238" spans="1:8" ht="12.75">
      <c r="A238" s="27"/>
      <c r="B238" s="18"/>
      <c r="C238" s="18"/>
      <c r="D238" s="19"/>
      <c r="E238" s="18"/>
      <c r="F238" s="19"/>
      <c r="G238" s="20"/>
      <c r="H238" s="6"/>
    </row>
    <row r="239" spans="1:8" ht="12.75">
      <c r="A239" s="27"/>
      <c r="B239" s="18"/>
      <c r="C239" s="18"/>
      <c r="D239" s="19"/>
      <c r="E239" s="18"/>
      <c r="F239" s="19"/>
      <c r="G239" s="20"/>
      <c r="H239" s="6"/>
    </row>
    <row r="240" spans="1:8" ht="12.75">
      <c r="A240" s="27"/>
      <c r="B240" s="18"/>
      <c r="C240" s="18"/>
      <c r="D240" s="19"/>
      <c r="E240" s="18"/>
      <c r="F240" s="19"/>
      <c r="G240" s="20"/>
      <c r="H240" s="6"/>
    </row>
    <row r="241" spans="1:8" ht="12.75">
      <c r="A241" s="19"/>
      <c r="B241" s="18"/>
      <c r="C241" s="18"/>
      <c r="D241" s="19"/>
      <c r="E241" s="18"/>
      <c r="F241" s="19"/>
      <c r="G241" s="20"/>
      <c r="H241" s="6"/>
    </row>
    <row r="242" spans="1:8" ht="12.75">
      <c r="A242" s="18"/>
      <c r="B242" s="18"/>
      <c r="C242" s="18"/>
      <c r="D242" s="19"/>
      <c r="E242" s="18"/>
      <c r="F242" s="19"/>
      <c r="G242" s="20"/>
      <c r="H242" s="6"/>
    </row>
    <row r="243" spans="1:8" ht="12.75">
      <c r="A243" s="18"/>
      <c r="B243" s="18"/>
      <c r="C243" s="18"/>
      <c r="D243" s="19"/>
      <c r="E243" s="18"/>
      <c r="F243" s="19"/>
      <c r="G243" s="20"/>
      <c r="H243" s="6"/>
    </row>
    <row r="244" spans="1:8" ht="12.75">
      <c r="A244" s="27"/>
      <c r="B244" s="18"/>
      <c r="C244" s="18"/>
      <c r="D244" s="19"/>
      <c r="E244" s="18"/>
      <c r="F244" s="19"/>
      <c r="G244" s="20"/>
      <c r="H244" s="6"/>
    </row>
    <row r="245" spans="1:8" ht="12.75">
      <c r="A245" s="27"/>
      <c r="B245" s="18"/>
      <c r="C245" s="18"/>
      <c r="D245" s="19"/>
      <c r="E245" s="18"/>
      <c r="F245" s="19"/>
      <c r="G245" s="20"/>
      <c r="H245" s="6"/>
    </row>
    <row r="246" spans="1:8" ht="12.75">
      <c r="A246" s="27"/>
      <c r="B246" s="18"/>
      <c r="C246" s="18"/>
      <c r="D246" s="19"/>
      <c r="E246" s="18"/>
      <c r="F246" s="19"/>
      <c r="G246" s="20"/>
      <c r="H246" s="6"/>
    </row>
    <row r="247" spans="1:8" ht="12.75">
      <c r="A247" s="27"/>
      <c r="B247" s="18"/>
      <c r="C247" s="18"/>
      <c r="D247" s="19"/>
      <c r="E247" s="18"/>
      <c r="F247" s="19"/>
      <c r="G247" s="20"/>
      <c r="H247" s="6"/>
    </row>
    <row r="248" spans="1:8" ht="12.75">
      <c r="A248" s="27"/>
      <c r="B248" s="18"/>
      <c r="C248" s="18"/>
      <c r="D248" s="19"/>
      <c r="E248" s="18"/>
      <c r="F248" s="19"/>
      <c r="G248" s="20"/>
      <c r="H248" s="6"/>
    </row>
    <row r="249" spans="1:8" ht="12.75">
      <c r="A249" s="19"/>
      <c r="B249" s="18"/>
      <c r="C249" s="18"/>
      <c r="D249" s="19"/>
      <c r="E249" s="18"/>
      <c r="F249" s="19"/>
      <c r="G249" s="20"/>
      <c r="H249" s="6"/>
    </row>
    <row r="250" spans="1:8" ht="12.75">
      <c r="A250" s="18"/>
      <c r="B250" s="18"/>
      <c r="C250" s="18"/>
      <c r="D250" s="19"/>
      <c r="E250" s="18"/>
      <c r="F250" s="19"/>
      <c r="G250" s="20"/>
      <c r="H250" s="6"/>
    </row>
    <row r="251" spans="1:8" ht="12.75">
      <c r="A251" s="18"/>
      <c r="B251" s="18"/>
      <c r="C251" s="18"/>
      <c r="D251" s="19"/>
      <c r="E251" s="18"/>
      <c r="F251" s="19"/>
      <c r="G251" s="20"/>
      <c r="H251" s="6"/>
    </row>
    <row r="252" spans="1:8" ht="12.75">
      <c r="A252" s="27"/>
      <c r="B252" s="18"/>
      <c r="C252" s="18"/>
      <c r="D252" s="19"/>
      <c r="E252" s="18"/>
      <c r="F252" s="19"/>
      <c r="G252" s="20"/>
      <c r="H252" s="6"/>
    </row>
    <row r="253" spans="1:8" ht="12.75">
      <c r="A253" s="27"/>
      <c r="B253" s="18"/>
      <c r="C253" s="18"/>
      <c r="D253" s="19"/>
      <c r="E253" s="18"/>
      <c r="F253" s="19"/>
      <c r="G253" s="20"/>
      <c r="H253" s="6"/>
    </row>
    <row r="254" spans="1:8" ht="12.75">
      <c r="A254" s="27"/>
      <c r="B254" s="18"/>
      <c r="C254" s="18"/>
      <c r="D254" s="19"/>
      <c r="E254" s="18"/>
      <c r="F254" s="19"/>
      <c r="G254" s="20"/>
      <c r="H254" s="6"/>
    </row>
    <row r="255" spans="1:8" ht="12.75">
      <c r="A255" s="27"/>
      <c r="B255" s="18"/>
      <c r="C255" s="18"/>
      <c r="D255" s="19"/>
      <c r="E255" s="18"/>
      <c r="F255" s="19"/>
      <c r="G255" s="20"/>
      <c r="H255" s="6"/>
    </row>
    <row r="256" spans="1:8" ht="12.75">
      <c r="A256" s="27"/>
      <c r="B256" s="18"/>
      <c r="C256" s="18"/>
      <c r="D256" s="19"/>
      <c r="E256" s="18"/>
      <c r="F256" s="19"/>
      <c r="G256" s="20"/>
      <c r="H256" s="6"/>
    </row>
    <row r="257" spans="1:8" ht="12.75">
      <c r="A257" s="19"/>
      <c r="B257" s="18"/>
      <c r="C257" s="18"/>
      <c r="D257" s="19"/>
      <c r="E257" s="18"/>
      <c r="F257" s="19"/>
      <c r="G257" s="20"/>
      <c r="H257" s="6"/>
    </row>
    <row r="258" spans="1:8" ht="12.75">
      <c r="A258" s="18"/>
      <c r="B258" s="18"/>
      <c r="C258" s="18"/>
      <c r="D258" s="19"/>
      <c r="E258" s="18"/>
      <c r="F258" s="19"/>
      <c r="G258" s="20"/>
      <c r="H258" s="6"/>
    </row>
    <row r="259" spans="1:8" ht="12.75">
      <c r="A259" s="18"/>
      <c r="B259" s="18"/>
      <c r="C259" s="18"/>
      <c r="D259" s="19"/>
      <c r="E259" s="18"/>
      <c r="F259" s="19"/>
      <c r="G259" s="20"/>
      <c r="H259" s="6"/>
    </row>
    <row r="260" spans="1:8" ht="12.75">
      <c r="A260" s="27"/>
      <c r="B260" s="18"/>
      <c r="C260" s="18"/>
      <c r="D260" s="19"/>
      <c r="E260" s="18"/>
      <c r="F260" s="19"/>
      <c r="G260" s="20"/>
      <c r="H260" s="6"/>
    </row>
    <row r="261" spans="1:8" ht="12.75">
      <c r="A261" s="27"/>
      <c r="B261" s="18"/>
      <c r="C261" s="18"/>
      <c r="D261" s="19"/>
      <c r="E261" s="18"/>
      <c r="F261" s="19"/>
      <c r="G261" s="20"/>
      <c r="H261" s="6"/>
    </row>
    <row r="262" spans="1:8" ht="12.75">
      <c r="A262" s="27"/>
      <c r="B262" s="18"/>
      <c r="C262" s="18"/>
      <c r="D262" s="19"/>
      <c r="E262" s="18"/>
      <c r="F262" s="19"/>
      <c r="G262" s="20"/>
      <c r="H262" s="6"/>
    </row>
    <row r="263" spans="1:8" ht="12.75">
      <c r="A263" s="27"/>
      <c r="B263" s="18"/>
      <c r="C263" s="18"/>
      <c r="D263" s="19"/>
      <c r="E263" s="18"/>
      <c r="F263" s="19"/>
      <c r="G263" s="20"/>
      <c r="H263" s="6"/>
    </row>
    <row r="264" spans="1:8" ht="12.75">
      <c r="A264" s="27"/>
      <c r="B264" s="18"/>
      <c r="C264" s="18"/>
      <c r="D264" s="19"/>
      <c r="E264" s="18"/>
      <c r="F264" s="19"/>
      <c r="G264" s="20"/>
      <c r="H264" s="6"/>
    </row>
    <row r="265" spans="1:8" ht="12.75">
      <c r="A265" s="19"/>
      <c r="B265" s="18"/>
      <c r="C265" s="18"/>
      <c r="D265" s="19"/>
      <c r="E265" s="18"/>
      <c r="F265" s="19"/>
      <c r="G265" s="20"/>
      <c r="H265" s="6"/>
    </row>
    <row r="266" spans="1:8" ht="12.75">
      <c r="A266" s="18"/>
      <c r="B266" s="18"/>
      <c r="C266" s="18"/>
      <c r="D266" s="19"/>
      <c r="E266" s="18"/>
      <c r="F266" s="19"/>
      <c r="G266" s="20"/>
      <c r="H266" s="6"/>
    </row>
    <row r="267" spans="1:8" ht="12.75">
      <c r="A267" s="18"/>
      <c r="B267" s="18"/>
      <c r="C267" s="18"/>
      <c r="D267" s="19"/>
      <c r="E267" s="18"/>
      <c r="F267" s="19"/>
      <c r="G267" s="20"/>
      <c r="H267" s="6"/>
    </row>
    <row r="268" spans="1:8" ht="12.75">
      <c r="A268" s="6"/>
      <c r="B268" s="28"/>
      <c r="C268" s="6"/>
      <c r="D268" s="29"/>
      <c r="E268" s="6"/>
      <c r="F268" s="30"/>
      <c r="G268" s="31"/>
      <c r="H268" s="6"/>
    </row>
  </sheetData>
  <printOptions horizontalCentered="1"/>
  <pageMargins left="0.984251968503937" right="0.5905511811023623" top="0.8661417322834646" bottom="0.4330708661417323" header="0.35433070866141736" footer="0"/>
  <pageSetup horizontalDpi="300" verticalDpi="300" orientation="portrait" paperSize="9" r:id="rId1"/>
  <headerFooter alignWithMargins="0">
    <oddHeader>&amp;LF.I.C. - C.R. FRIULI V.GIULIA&amp;C&amp;"Arial,Grassetto"&amp;12CAMPIONATO REGIONALE 2004&amp;RBATTERIE</oddHeader>
  </headerFooter>
  <rowBreaks count="1" manualBreakCount="1">
    <brk id="57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 codeName="Foglio33"/>
  <dimension ref="A2:I24"/>
  <sheetViews>
    <sheetView workbookViewId="0" topLeftCell="A1">
      <selection activeCell="G4" sqref="G4"/>
    </sheetView>
  </sheetViews>
  <sheetFormatPr defaultColWidth="9.140625" defaultRowHeight="12.75"/>
  <cols>
    <col min="1" max="1" width="8.140625" style="37" customWidth="1"/>
    <col min="2" max="2" width="5.57421875" style="62" customWidth="1"/>
    <col min="3" max="3" width="8.140625" style="37" customWidth="1"/>
    <col min="4" max="4" width="11.421875" style="37" customWidth="1"/>
    <col min="5" max="5" width="7.8515625" style="63" customWidth="1"/>
    <col min="6" max="6" width="33.00390625" style="69" customWidth="1"/>
    <col min="7" max="7" width="8.57421875" style="62" customWidth="1"/>
    <col min="8" max="8" width="12.00390625" style="64" customWidth="1"/>
    <col min="9" max="16384" width="9.140625" style="37" customWidth="1"/>
  </cols>
  <sheetData>
    <row r="1" ht="15" thickBot="1"/>
    <row r="2" spans="1:9" s="90" customFormat="1" ht="22.5" customHeight="1">
      <c r="A2" s="86" t="s">
        <v>143</v>
      </c>
      <c r="B2" s="85">
        <f>'TOTALE ISCRITTI'!B73</f>
        <v>4</v>
      </c>
      <c r="C2" s="87"/>
      <c r="D2" s="87"/>
      <c r="E2" s="85" t="s">
        <v>134</v>
      </c>
      <c r="F2" s="87" t="s">
        <v>145</v>
      </c>
      <c r="G2" s="85" t="s">
        <v>133</v>
      </c>
      <c r="H2" s="88" t="s">
        <v>5</v>
      </c>
      <c r="I2" s="89"/>
    </row>
    <row r="3" spans="1:9" s="98" customFormat="1" ht="14.25" thickBot="1">
      <c r="A3" s="91" t="s">
        <v>6</v>
      </c>
      <c r="B3" s="92"/>
      <c r="C3" s="93" t="s">
        <v>7</v>
      </c>
      <c r="D3" s="94"/>
      <c r="E3" s="93" t="s">
        <v>8</v>
      </c>
      <c r="F3" s="94"/>
      <c r="G3" s="95" t="s">
        <v>148</v>
      </c>
      <c r="H3" s="96" t="s">
        <v>10</v>
      </c>
      <c r="I3" s="97"/>
    </row>
    <row r="4" spans="1:9" ht="14.25">
      <c r="A4" s="42"/>
      <c r="B4" s="43"/>
      <c r="C4" s="44"/>
      <c r="D4" s="45"/>
      <c r="E4" s="44"/>
      <c r="F4" s="66"/>
      <c r="G4" s="71"/>
      <c r="H4" s="46"/>
      <c r="I4" s="36"/>
    </row>
    <row r="5" spans="1:9" ht="14.25">
      <c r="A5" s="47"/>
      <c r="B5" s="48"/>
      <c r="C5" s="49"/>
      <c r="D5" s="50"/>
      <c r="E5" s="49"/>
      <c r="F5" s="67"/>
      <c r="G5" s="72"/>
      <c r="H5" s="51"/>
      <c r="I5" s="36"/>
    </row>
    <row r="6" spans="1:9" ht="14.25">
      <c r="A6" s="47"/>
      <c r="B6" s="48"/>
      <c r="C6" s="49"/>
      <c r="D6" s="50"/>
      <c r="E6" s="49"/>
      <c r="F6" s="67"/>
      <c r="G6" s="72"/>
      <c r="H6" s="51"/>
      <c r="I6" s="36"/>
    </row>
    <row r="7" spans="1:9" ht="14.25">
      <c r="A7" s="47"/>
      <c r="B7" s="48"/>
      <c r="C7" s="49"/>
      <c r="D7" s="50"/>
      <c r="E7" s="49"/>
      <c r="F7" s="67"/>
      <c r="G7" s="72"/>
      <c r="H7" s="51"/>
      <c r="I7" s="36"/>
    </row>
    <row r="8" spans="1:9" ht="14.25">
      <c r="A8" s="47"/>
      <c r="B8" s="48"/>
      <c r="C8" s="49"/>
      <c r="D8" s="50"/>
      <c r="E8" s="49"/>
      <c r="F8" s="67"/>
      <c r="G8" s="72"/>
      <c r="H8" s="51"/>
      <c r="I8" s="36"/>
    </row>
    <row r="9" spans="1:9" ht="14.25">
      <c r="A9" s="47"/>
      <c r="B9" s="48"/>
      <c r="C9" s="49"/>
      <c r="D9" s="50"/>
      <c r="E9" s="49"/>
      <c r="F9" s="67"/>
      <c r="G9" s="72"/>
      <c r="H9" s="51"/>
      <c r="I9" s="36"/>
    </row>
    <row r="10" spans="1:9" ht="14.25">
      <c r="A10" s="47"/>
      <c r="B10" s="48"/>
      <c r="C10" s="49"/>
      <c r="D10" s="50"/>
      <c r="E10" s="49"/>
      <c r="F10" s="67"/>
      <c r="G10" s="72"/>
      <c r="H10" s="51"/>
      <c r="I10" s="36"/>
    </row>
    <row r="11" spans="1:9" ht="14.25">
      <c r="A11" s="47"/>
      <c r="B11" s="48"/>
      <c r="C11" s="49"/>
      <c r="D11" s="50"/>
      <c r="E11" s="49"/>
      <c r="F11" s="67"/>
      <c r="G11" s="72"/>
      <c r="H11" s="51"/>
      <c r="I11" s="36"/>
    </row>
    <row r="12" spans="1:9" ht="14.25">
      <c r="A12" s="47"/>
      <c r="B12" s="48"/>
      <c r="C12" s="49"/>
      <c r="D12" s="50"/>
      <c r="E12" s="49"/>
      <c r="F12" s="67"/>
      <c r="G12" s="72"/>
      <c r="H12" s="51"/>
      <c r="I12" s="36"/>
    </row>
    <row r="13" spans="1:9" ht="14.25">
      <c r="A13" s="47"/>
      <c r="B13" s="48"/>
      <c r="C13" s="49"/>
      <c r="D13" s="50"/>
      <c r="E13" s="49"/>
      <c r="F13" s="67"/>
      <c r="G13" s="72"/>
      <c r="H13" s="51"/>
      <c r="I13" s="36"/>
    </row>
    <row r="14" spans="1:9" ht="14.25">
      <c r="A14" s="47"/>
      <c r="B14" s="48"/>
      <c r="C14" s="49"/>
      <c r="D14" s="50"/>
      <c r="E14" s="49"/>
      <c r="F14" s="67"/>
      <c r="G14" s="72"/>
      <c r="H14" s="51"/>
      <c r="I14" s="36"/>
    </row>
    <row r="15" spans="1:9" ht="14.25">
      <c r="A15" s="47"/>
      <c r="B15" s="48"/>
      <c r="C15" s="49"/>
      <c r="D15" s="50"/>
      <c r="E15" s="49"/>
      <c r="F15" s="67"/>
      <c r="G15" s="72"/>
      <c r="H15" s="51"/>
      <c r="I15" s="36"/>
    </row>
    <row r="16" spans="1:9" ht="14.25">
      <c r="A16" s="47"/>
      <c r="B16" s="48"/>
      <c r="C16" s="49"/>
      <c r="D16" s="50"/>
      <c r="E16" s="49"/>
      <c r="F16" s="67"/>
      <c r="G16" s="72"/>
      <c r="H16" s="51"/>
      <c r="I16" s="36"/>
    </row>
    <row r="17" spans="1:9" ht="14.25">
      <c r="A17" s="47"/>
      <c r="B17" s="48"/>
      <c r="C17" s="49"/>
      <c r="D17" s="50"/>
      <c r="E17" s="49"/>
      <c r="F17" s="67"/>
      <c r="G17" s="72"/>
      <c r="H17" s="51"/>
      <c r="I17" s="36"/>
    </row>
    <row r="18" spans="1:9" ht="14.25">
      <c r="A18" s="47"/>
      <c r="B18" s="48"/>
      <c r="C18" s="49"/>
      <c r="D18" s="50"/>
      <c r="E18" s="49"/>
      <c r="F18" s="67"/>
      <c r="G18" s="72"/>
      <c r="H18" s="51"/>
      <c r="I18" s="36"/>
    </row>
    <row r="19" spans="1:9" ht="14.25">
      <c r="A19" s="47"/>
      <c r="B19" s="48"/>
      <c r="C19" s="49"/>
      <c r="D19" s="50"/>
      <c r="E19" s="49"/>
      <c r="F19" s="67"/>
      <c r="G19" s="72"/>
      <c r="H19" s="51"/>
      <c r="I19" s="36"/>
    </row>
    <row r="20" spans="1:9" ht="14.25">
      <c r="A20" s="47"/>
      <c r="B20" s="48"/>
      <c r="C20" s="49"/>
      <c r="D20" s="50"/>
      <c r="E20" s="49"/>
      <c r="F20" s="67"/>
      <c r="G20" s="72"/>
      <c r="H20" s="51"/>
      <c r="I20" s="36"/>
    </row>
    <row r="21" spans="1:9" ht="14.25">
      <c r="A21" s="47"/>
      <c r="B21" s="48"/>
      <c r="C21" s="49"/>
      <c r="D21" s="50"/>
      <c r="E21" s="49"/>
      <c r="F21" s="67"/>
      <c r="G21" s="72"/>
      <c r="H21" s="51"/>
      <c r="I21" s="36"/>
    </row>
    <row r="22" spans="1:9" ht="14.25">
      <c r="A22" s="59"/>
      <c r="B22" s="60"/>
      <c r="C22" s="49"/>
      <c r="D22" s="50"/>
      <c r="E22" s="49"/>
      <c r="F22" s="67"/>
      <c r="G22" s="72"/>
      <c r="H22" s="51"/>
      <c r="I22" s="36"/>
    </row>
    <row r="23" spans="1:9" ht="15" thickBot="1">
      <c r="A23" s="52"/>
      <c r="B23" s="53"/>
      <c r="C23" s="39"/>
      <c r="D23" s="40"/>
      <c r="E23" s="39"/>
      <c r="F23" s="65"/>
      <c r="G23" s="70"/>
      <c r="H23" s="41"/>
      <c r="I23" s="36"/>
    </row>
    <row r="24" spans="1:9" ht="13.5">
      <c r="A24" s="57"/>
      <c r="B24" s="58"/>
      <c r="C24" s="36"/>
      <c r="D24" s="36"/>
      <c r="E24" s="55"/>
      <c r="F24" s="68"/>
      <c r="G24" s="54"/>
      <c r="H24" s="56"/>
      <c r="I24" s="36"/>
    </row>
  </sheetData>
  <printOptions horizontalCentered="1"/>
  <pageMargins left="0.29" right="0.38" top="0.8661417322834646" bottom="0.4330708661417323" header="0.35433070866141736" footer="0"/>
  <pageSetup horizontalDpi="300" verticalDpi="300" orientation="portrait" paperSize="9" r:id="rId1"/>
  <headerFooter alignWithMargins="0">
    <oddHeader>&amp;LF.I.C. - C.R. FRIULI V.GIULIA&amp;C&amp;"Arial,Grassetto"&amp;12CAMPIONATO REGIONALE 2004&amp;RBATTERIE</oddHeader>
    <oddFooter>&amp;C&amp;A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Foglio1"/>
  <dimension ref="A1:I794"/>
  <sheetViews>
    <sheetView showGridLines="0" showZeros="0" workbookViewId="0" topLeftCell="A1">
      <selection activeCell="F29" sqref="F29"/>
    </sheetView>
  </sheetViews>
  <sheetFormatPr defaultColWidth="9.140625" defaultRowHeight="12.75"/>
  <cols>
    <col min="1" max="1" width="8.140625" style="37" customWidth="1"/>
    <col min="2" max="2" width="5.57421875" style="62" customWidth="1"/>
    <col min="3" max="3" width="8.140625" style="123" customWidth="1"/>
    <col min="4" max="4" width="11.421875" style="37" customWidth="1"/>
    <col min="5" max="5" width="7.8515625" style="123" customWidth="1"/>
    <col min="6" max="6" width="33.00390625" style="69" customWidth="1"/>
    <col min="7" max="7" width="8.57421875" style="129" customWidth="1"/>
    <col min="8" max="8" width="12.00390625" style="64" customWidth="1"/>
    <col min="9" max="9" width="10.421875" style="37" bestFit="1" customWidth="1"/>
    <col min="10" max="16384" width="9.140625" style="37" customWidth="1"/>
  </cols>
  <sheetData>
    <row r="1" spans="1:9" s="82" customFormat="1" ht="14.25">
      <c r="A1" s="78" t="s">
        <v>143</v>
      </c>
      <c r="B1" s="79">
        <v>1</v>
      </c>
      <c r="C1" s="117"/>
      <c r="D1" s="80"/>
      <c r="E1" s="117">
        <v>720</v>
      </c>
      <c r="F1" s="80" t="s">
        <v>145</v>
      </c>
      <c r="G1" s="124" t="s">
        <v>4</v>
      </c>
      <c r="H1" s="73" t="s">
        <v>5</v>
      </c>
      <c r="I1" s="168"/>
    </row>
    <row r="2" spans="1:9" s="69" customFormat="1" ht="13.5" thickBot="1">
      <c r="A2" s="74" t="s">
        <v>6</v>
      </c>
      <c r="B2" s="38"/>
      <c r="C2" s="75" t="s">
        <v>7</v>
      </c>
      <c r="D2" s="65"/>
      <c r="E2" s="75" t="s">
        <v>8</v>
      </c>
      <c r="F2" s="65"/>
      <c r="G2" s="125" t="s">
        <v>148</v>
      </c>
      <c r="H2" s="76" t="s">
        <v>10</v>
      </c>
      <c r="I2" s="167" t="s">
        <v>373</v>
      </c>
    </row>
    <row r="3" spans="1:9" ht="13.5">
      <c r="A3" s="99">
        <f>'18-ALL B - 720 - M'!A4</f>
        <v>1</v>
      </c>
      <c r="B3" s="100"/>
      <c r="C3" s="119" t="str">
        <f>'18-ALL B - 720 - M'!C4</f>
        <v>S.C. TIMAVO</v>
      </c>
      <c r="D3" s="101"/>
      <c r="E3" s="119" t="str">
        <f>'18-ALL B - 720 - M'!E4</f>
        <v>POLEZ Kevin</v>
      </c>
      <c r="F3" s="102"/>
      <c r="G3" s="126">
        <f>'18-ALL B - 720 - M'!G4</f>
        <v>0</v>
      </c>
      <c r="H3" s="103">
        <f>'18-ALL B - 720 - M'!H4</f>
        <v>0</v>
      </c>
      <c r="I3" s="103">
        <f>'18-ALL B - 720 - M'!I4</f>
        <v>0</v>
      </c>
    </row>
    <row r="4" spans="1:9" ht="13.5">
      <c r="A4" s="104">
        <f>'18-ALL B - 720 - M'!A5</f>
        <v>2</v>
      </c>
      <c r="B4" s="105"/>
      <c r="C4" s="115" t="str">
        <f>'18-ALL B - 720 - M'!C5</f>
        <v>C.M.M N. SAURO</v>
      </c>
      <c r="D4" s="106"/>
      <c r="E4" s="115" t="str">
        <f>'18-ALL B - 720 - M'!E5</f>
        <v>MARSILI Gabriele</v>
      </c>
      <c r="F4" s="107"/>
      <c r="G4" s="127">
        <f>'18-ALL B - 720 - M'!G5</f>
        <v>0</v>
      </c>
      <c r="H4" s="108">
        <f>'18-ALL B - 720 - M'!H5</f>
        <v>0</v>
      </c>
      <c r="I4" s="108">
        <f>'18-ALL B - 720 - M'!I5</f>
        <v>0</v>
      </c>
    </row>
    <row r="5" spans="1:9" ht="13.5">
      <c r="A5" s="104">
        <f>'18-ALL B - 720 - M'!A6</f>
        <v>3</v>
      </c>
      <c r="B5" s="105"/>
      <c r="C5" s="115" t="str">
        <f>'18-ALL B - 720 - M'!C6</f>
        <v>S.N. G.PULLINO</v>
      </c>
      <c r="D5" s="106"/>
      <c r="E5" s="115" t="str">
        <f>'18-ALL B - 720 - M'!E6</f>
        <v>CHELLI Zaccaria</v>
      </c>
      <c r="F5" s="107"/>
      <c r="G5" s="127">
        <f>'18-ALL B - 720 - M'!G6</f>
        <v>0</v>
      </c>
      <c r="H5" s="108">
        <f>'18-ALL B - 720 - M'!H6</f>
        <v>0</v>
      </c>
      <c r="I5" s="108">
        <f>'18-ALL B - 720 - M'!I6</f>
        <v>0</v>
      </c>
    </row>
    <row r="6" spans="1:9" ht="13.5">
      <c r="A6" s="104">
        <f>'18-ALL B - 720 - M'!A7</f>
        <v>4</v>
      </c>
      <c r="B6" s="105"/>
      <c r="C6" s="115" t="str">
        <f>'18-ALL B - 720 - M'!C7</f>
        <v>S.C. TIMAVO</v>
      </c>
      <c r="D6" s="106"/>
      <c r="E6" s="115" t="str">
        <f>'18-ALL B - 720 - M'!E7</f>
        <v>POLEZ Francesco</v>
      </c>
      <c r="F6" s="107"/>
      <c r="G6" s="127">
        <f>'18-ALL B - 720 - M'!G7</f>
        <v>0</v>
      </c>
      <c r="H6" s="108">
        <f>'18-ALL B - 720 - M'!H7</f>
        <v>0</v>
      </c>
      <c r="I6" s="108">
        <f>'18-ALL B - 720 - M'!I7</f>
        <v>0</v>
      </c>
    </row>
    <row r="7" spans="1:9" ht="13.5">
      <c r="A7" s="104">
        <f>'18-ALL B - 720 - M'!A8</f>
        <v>5</v>
      </c>
      <c r="B7" s="105"/>
      <c r="C7" s="115" t="str">
        <f>'18-ALL B - 720 - M'!C8</f>
        <v>C.C. SATURNIA</v>
      </c>
      <c r="D7" s="106"/>
      <c r="E7" s="115" t="str">
        <f>'18-ALL B - 720 - M'!E8</f>
        <v>ROMEO Nicolò</v>
      </c>
      <c r="F7" s="107"/>
      <c r="G7" s="127">
        <f>'18-ALL B - 720 - M'!G8</f>
        <v>0</v>
      </c>
      <c r="H7" s="108">
        <f>'18-ALL B - 720 - M'!H8</f>
        <v>0</v>
      </c>
      <c r="I7" s="108">
        <f>'18-ALL B - 720 - M'!I8</f>
        <v>0</v>
      </c>
    </row>
    <row r="8" spans="1:9" ht="13.5">
      <c r="A8" s="104">
        <f>'18-ALL B - 720 - M'!A9</f>
        <v>6</v>
      </c>
      <c r="B8" s="105"/>
      <c r="C8" s="115" t="str">
        <f>'18-ALL B - 720 - M'!C9</f>
        <v>C.M.M N. SAURO</v>
      </c>
      <c r="D8" s="106"/>
      <c r="E8" s="115" t="str">
        <f>'18-ALL B - 720 - M'!E9</f>
        <v>UDINA Niccolò</v>
      </c>
      <c r="F8" s="107"/>
      <c r="G8" s="127">
        <f>'18-ALL B - 720 - M'!G9</f>
        <v>0</v>
      </c>
      <c r="H8" s="108">
        <f>'18-ALL B - 720 - M'!H9</f>
        <v>0</v>
      </c>
      <c r="I8" s="108">
        <f>'18-ALL B - 720 - M'!I9</f>
        <v>0</v>
      </c>
    </row>
    <row r="9" spans="1:9" ht="13.5">
      <c r="A9" s="104">
        <f>'18-ALL B - 720 - M'!A10</f>
        <v>0</v>
      </c>
      <c r="B9" s="105"/>
      <c r="C9" s="115">
        <f>'18-ALL B - 720 - M'!C10</f>
        <v>0</v>
      </c>
      <c r="D9" s="106"/>
      <c r="E9" s="115">
        <f>'18-ALL B - 720 - M'!E10</f>
        <v>0</v>
      </c>
      <c r="F9" s="107"/>
      <c r="G9" s="127">
        <f>'18-ALL B - 720 - M'!G10</f>
        <v>0</v>
      </c>
      <c r="H9" s="108">
        <f>'18-ALL B - 720 - M'!H10</f>
        <v>0</v>
      </c>
      <c r="I9" s="108">
        <f>'18-ALL B - 720 - M'!I10</f>
        <v>0</v>
      </c>
    </row>
    <row r="10" spans="1:9" ht="13.5">
      <c r="A10" s="104">
        <f>'18-ALL B - 720 - M'!A11</f>
        <v>0</v>
      </c>
      <c r="B10" s="105"/>
      <c r="C10" s="115">
        <f>'18-ALL B - 720 - M'!C11</f>
        <v>0</v>
      </c>
      <c r="D10" s="106"/>
      <c r="E10" s="115">
        <f>'18-ALL B - 720 - M'!E11</f>
        <v>0</v>
      </c>
      <c r="F10" s="107"/>
      <c r="G10" s="127">
        <f>'18-ALL B - 720 - M'!G11</f>
        <v>0</v>
      </c>
      <c r="H10" s="108">
        <f>'18-ALL B - 720 - M'!H11</f>
        <v>0</v>
      </c>
      <c r="I10" s="108">
        <f>'18-ALL B - 720 - M'!I11</f>
        <v>0</v>
      </c>
    </row>
    <row r="11" spans="1:9" ht="13.5">
      <c r="A11" s="104">
        <f>'18-ALL B - 720 - M'!A12</f>
        <v>0</v>
      </c>
      <c r="B11" s="105"/>
      <c r="C11" s="115">
        <f>'18-ALL B - 720 - M'!C12</f>
        <v>0</v>
      </c>
      <c r="D11" s="106"/>
      <c r="E11" s="115">
        <f>'18-ALL B - 720 - M'!E12</f>
        <v>0</v>
      </c>
      <c r="F11" s="107"/>
      <c r="G11" s="127">
        <f>'18-ALL B - 720 - M'!G12</f>
        <v>0</v>
      </c>
      <c r="H11" s="108">
        <f>'18-ALL B - 720 - M'!H12</f>
        <v>0</v>
      </c>
      <c r="I11" s="108">
        <f>'18-ALL B - 720 - M'!I12</f>
        <v>0</v>
      </c>
    </row>
    <row r="12" spans="1:9" ht="13.5">
      <c r="A12" s="104">
        <f>'18-ALL B - 720 - M'!A13</f>
        <v>0</v>
      </c>
      <c r="B12" s="105"/>
      <c r="C12" s="115">
        <f>'18-ALL B - 720 - M'!C13</f>
        <v>0</v>
      </c>
      <c r="D12" s="106"/>
      <c r="E12" s="115">
        <f>'18-ALL B - 720 - M'!E13</f>
        <v>0</v>
      </c>
      <c r="F12" s="107"/>
      <c r="G12" s="127">
        <f>'18-ALL B - 720 - M'!G13</f>
        <v>0</v>
      </c>
      <c r="H12" s="108">
        <f>'18-ALL B - 720 - M'!H13</f>
        <v>0</v>
      </c>
      <c r="I12" s="108">
        <f>'18-ALL B - 720 - M'!I13</f>
        <v>0</v>
      </c>
    </row>
    <row r="13" spans="1:9" ht="13.5">
      <c r="A13" s="104">
        <f>'18-ALL B - 720 - M'!A14</f>
        <v>0</v>
      </c>
      <c r="B13" s="105"/>
      <c r="C13" s="115">
        <f>'18-ALL B - 720 - M'!C14</f>
        <v>0</v>
      </c>
      <c r="D13" s="106"/>
      <c r="E13" s="115">
        <f>'18-ALL B - 720 - M'!E14</f>
        <v>0</v>
      </c>
      <c r="F13" s="107"/>
      <c r="G13" s="127">
        <f>'18-ALL B - 720 - M'!G14</f>
        <v>0</v>
      </c>
      <c r="H13" s="108">
        <f>'18-ALL B - 720 - M'!H14</f>
        <v>0</v>
      </c>
      <c r="I13" s="108">
        <f>'18-ALL B - 720 - M'!I14</f>
        <v>0</v>
      </c>
    </row>
    <row r="14" spans="1:9" ht="13.5">
      <c r="A14" s="104">
        <f>'18-ALL B - 720 - M'!A15</f>
        <v>0</v>
      </c>
      <c r="B14" s="105"/>
      <c r="C14" s="115">
        <f>'18-ALL B - 720 - M'!C15</f>
        <v>0</v>
      </c>
      <c r="D14" s="106"/>
      <c r="E14" s="115">
        <f>'18-ALL B - 720 - M'!E15</f>
        <v>0</v>
      </c>
      <c r="F14" s="107"/>
      <c r="G14" s="127">
        <f>'18-ALL B - 720 - M'!G15</f>
        <v>0</v>
      </c>
      <c r="H14" s="108">
        <f>'18-ALL B - 720 - M'!H15</f>
        <v>0</v>
      </c>
      <c r="I14" s="108">
        <f>'18-ALL B - 720 - M'!I15</f>
        <v>0</v>
      </c>
    </row>
    <row r="15" spans="1:9" ht="13.5">
      <c r="A15" s="104">
        <f>'18-ALL B - 720 - M'!A16</f>
        <v>0</v>
      </c>
      <c r="B15" s="105"/>
      <c r="C15" s="115">
        <f>'18-ALL B - 720 - M'!C16</f>
        <v>0</v>
      </c>
      <c r="D15" s="106"/>
      <c r="E15" s="115">
        <f>'18-ALL B - 720 - M'!E16</f>
        <v>0</v>
      </c>
      <c r="F15" s="107"/>
      <c r="G15" s="127">
        <f>'18-ALL B - 720 - M'!G16</f>
        <v>0</v>
      </c>
      <c r="H15" s="108">
        <f>'18-ALL B - 720 - M'!H16</f>
        <v>0</v>
      </c>
      <c r="I15" s="108">
        <f>'18-ALL B - 720 - M'!I16</f>
        <v>0</v>
      </c>
    </row>
    <row r="16" spans="1:9" ht="13.5">
      <c r="A16" s="104">
        <f>'18-ALL B - 720 - M'!A17</f>
        <v>0</v>
      </c>
      <c r="B16" s="105"/>
      <c r="C16" s="115">
        <f>'18-ALL B - 720 - M'!C17</f>
        <v>0</v>
      </c>
      <c r="D16" s="106"/>
      <c r="E16" s="115">
        <f>'18-ALL B - 720 - M'!E17</f>
        <v>0</v>
      </c>
      <c r="F16" s="107"/>
      <c r="G16" s="127">
        <f>'18-ALL B - 720 - M'!G17</f>
        <v>0</v>
      </c>
      <c r="H16" s="108">
        <f>'18-ALL B - 720 - M'!H17</f>
        <v>0</v>
      </c>
      <c r="I16" s="108">
        <f>'18-ALL B - 720 - M'!I17</f>
        <v>0</v>
      </c>
    </row>
    <row r="17" spans="1:9" ht="13.5">
      <c r="A17" s="104">
        <f>'18-ALL B - 720 - M'!A18</f>
        <v>0</v>
      </c>
      <c r="B17" s="105"/>
      <c r="C17" s="115">
        <f>'18-ALL B - 720 - M'!C18</f>
        <v>0</v>
      </c>
      <c r="D17" s="106"/>
      <c r="E17" s="115">
        <f>'18-ALL B - 720 - M'!E18</f>
        <v>0</v>
      </c>
      <c r="F17" s="107"/>
      <c r="G17" s="127">
        <f>'18-ALL B - 720 - M'!G18</f>
        <v>0</v>
      </c>
      <c r="H17" s="108">
        <f>'18-ALL B - 720 - M'!H18</f>
        <v>0</v>
      </c>
      <c r="I17" s="108">
        <f>'18-ALL B - 720 - M'!I18</f>
        <v>0</v>
      </c>
    </row>
    <row r="18" spans="1:9" ht="13.5">
      <c r="A18" s="104">
        <f>'18-ALL B - 720 - M'!A19</f>
        <v>0</v>
      </c>
      <c r="B18" s="105"/>
      <c r="C18" s="115">
        <f>'18-ALL B - 720 - M'!C19</f>
        <v>0</v>
      </c>
      <c r="D18" s="106"/>
      <c r="E18" s="115">
        <f>'18-ALL B - 720 - M'!E19</f>
        <v>0</v>
      </c>
      <c r="F18" s="107"/>
      <c r="G18" s="127">
        <f>'18-ALL B - 720 - M'!G19</f>
        <v>0</v>
      </c>
      <c r="H18" s="108">
        <f>'18-ALL B - 720 - M'!H19</f>
        <v>0</v>
      </c>
      <c r="I18" s="108">
        <f>'18-ALL B - 720 - M'!I19</f>
        <v>0</v>
      </c>
    </row>
    <row r="19" spans="1:9" ht="13.5">
      <c r="A19" s="104">
        <f>'18-ALL B - 720 - M'!A20</f>
        <v>0</v>
      </c>
      <c r="B19" s="105"/>
      <c r="C19" s="115">
        <f>'18-ALL B - 720 - M'!C20</f>
        <v>0</v>
      </c>
      <c r="D19" s="106"/>
      <c r="E19" s="115">
        <f>'18-ALL B - 720 - M'!E20</f>
        <v>0</v>
      </c>
      <c r="F19" s="107"/>
      <c r="G19" s="127">
        <f>'18-ALL B - 720 - M'!G20</f>
        <v>0</v>
      </c>
      <c r="H19" s="108">
        <f>'18-ALL B - 720 - M'!H20</f>
        <v>0</v>
      </c>
      <c r="I19" s="108">
        <f>'18-ALL B - 720 - M'!I20</f>
        <v>0</v>
      </c>
    </row>
    <row r="20" spans="1:9" ht="13.5">
      <c r="A20" s="104">
        <f>'18-ALL B - 720 - M'!A21</f>
        <v>0</v>
      </c>
      <c r="B20" s="105"/>
      <c r="C20" s="115">
        <f>'18-ALL B - 720 - M'!C21</f>
        <v>0</v>
      </c>
      <c r="D20" s="106"/>
      <c r="E20" s="115">
        <f>'18-ALL B - 720 - M'!E21</f>
        <v>0</v>
      </c>
      <c r="F20" s="107"/>
      <c r="G20" s="127">
        <f>'18-ALL B - 720 - M'!G21</f>
        <v>0</v>
      </c>
      <c r="H20" s="108">
        <f>'18-ALL B - 720 - M'!H21</f>
        <v>0</v>
      </c>
      <c r="I20" s="108">
        <f>'18-ALL B - 720 - M'!I21</f>
        <v>0</v>
      </c>
    </row>
    <row r="21" spans="1:9" ht="13.5">
      <c r="A21" s="104">
        <f>'18-ALL B - 720 - M'!A22</f>
        <v>0</v>
      </c>
      <c r="B21" s="105"/>
      <c r="C21" s="115">
        <f>'18-ALL B - 720 - M'!C22</f>
        <v>0</v>
      </c>
      <c r="D21" s="106"/>
      <c r="E21" s="115">
        <f>'18-ALL B - 720 - M'!E22</f>
        <v>0</v>
      </c>
      <c r="F21" s="107"/>
      <c r="G21" s="127">
        <f>'18-ALL B - 720 - M'!G22</f>
        <v>0</v>
      </c>
      <c r="H21" s="108">
        <f>'18-ALL B - 720 - M'!H22</f>
        <v>0</v>
      </c>
      <c r="I21" s="108">
        <f>'18-ALL B - 720 - M'!I22</f>
        <v>0</v>
      </c>
    </row>
    <row r="22" spans="1:9" ht="13.5">
      <c r="A22" s="104">
        <f>'18-ALL B - 720 - M'!A23</f>
        <v>0</v>
      </c>
      <c r="B22" s="105"/>
      <c r="C22" s="115">
        <f>'18-ALL B - 720 - M'!C23</f>
        <v>0</v>
      </c>
      <c r="D22" s="106"/>
      <c r="E22" s="115">
        <f>'18-ALL B - 720 - M'!E23</f>
        <v>0</v>
      </c>
      <c r="F22" s="107"/>
      <c r="G22" s="127">
        <f>'18-ALL B - 720 - M'!G23</f>
        <v>0</v>
      </c>
      <c r="H22" s="108">
        <f>'18-ALL B - 720 - M'!H23</f>
        <v>0</v>
      </c>
      <c r="I22" s="108">
        <f>'18-ALL B - 720 - M'!I23</f>
        <v>0</v>
      </c>
    </row>
    <row r="23" spans="1:9" ht="14.25" thickBot="1">
      <c r="A23" s="109">
        <f>'18-ALL B - 720 - M'!A24</f>
        <v>0</v>
      </c>
      <c r="B23" s="110"/>
      <c r="C23" s="120">
        <f>'18-ALL B - 720 - M'!C24</f>
        <v>0</v>
      </c>
      <c r="D23" s="111"/>
      <c r="E23" s="120">
        <f>'18-ALL B - 720 - M'!E24</f>
        <v>0</v>
      </c>
      <c r="F23" s="112"/>
      <c r="G23" s="128">
        <f>'18-ALL B - 720 - M'!G24</f>
        <v>0</v>
      </c>
      <c r="H23" s="113">
        <f>'18-ALL B - 720 - M'!H24</f>
        <v>0</v>
      </c>
      <c r="I23" s="169">
        <f>'18-ALL B - 720 - M'!I24</f>
        <v>0</v>
      </c>
    </row>
    <row r="24" spans="1:9" ht="14.25" thickBot="1">
      <c r="A24" s="36"/>
      <c r="B24" s="54"/>
      <c r="C24" s="121"/>
      <c r="D24" s="36"/>
      <c r="E24" s="121"/>
      <c r="F24" s="68"/>
      <c r="H24" s="56"/>
      <c r="I24" s="36"/>
    </row>
    <row r="25" spans="1:9" s="90" customFormat="1" ht="14.25">
      <c r="A25" s="86" t="s">
        <v>143</v>
      </c>
      <c r="B25" s="85">
        <f>B1+1</f>
        <v>2</v>
      </c>
      <c r="C25" s="118"/>
      <c r="D25" s="87"/>
      <c r="E25" s="118">
        <v>720</v>
      </c>
      <c r="F25" s="87" t="s">
        <v>146</v>
      </c>
      <c r="G25" s="130" t="s">
        <v>133</v>
      </c>
      <c r="H25" s="88" t="s">
        <v>5</v>
      </c>
      <c r="I25" s="168"/>
    </row>
    <row r="26" spans="1:9" s="98" customFormat="1" ht="13.5" thickBot="1">
      <c r="A26" s="91" t="s">
        <v>6</v>
      </c>
      <c r="B26" s="92"/>
      <c r="C26" s="93" t="s">
        <v>7</v>
      </c>
      <c r="D26" s="94"/>
      <c r="E26" s="93" t="s">
        <v>8</v>
      </c>
      <c r="F26" s="94"/>
      <c r="G26" s="131" t="s">
        <v>148</v>
      </c>
      <c r="H26" s="96" t="s">
        <v>10</v>
      </c>
      <c r="I26" s="167" t="s">
        <v>373</v>
      </c>
    </row>
    <row r="27" spans="1:9" ht="13.5">
      <c r="A27" s="99">
        <f>'14-ALL B - 720 - F'!A4</f>
        <v>1</v>
      </c>
      <c r="B27" s="100"/>
      <c r="C27" s="119" t="str">
        <f>'14-ALL B - 720 - F'!C4</f>
        <v>S.C. TIMAVO</v>
      </c>
      <c r="D27" s="101"/>
      <c r="E27" s="119" t="str">
        <f>'14-ALL B - 720 - F'!E4</f>
        <v>QUASS Giulia</v>
      </c>
      <c r="F27" s="102"/>
      <c r="G27" s="126">
        <f>'14-ALL B - 720 - F'!G4</f>
        <v>0</v>
      </c>
      <c r="H27" s="103">
        <f>'14-ALL B - 720 - F'!H4</f>
        <v>0</v>
      </c>
      <c r="I27" s="103">
        <f>'18-ALL B - 720 - M'!I28</f>
        <v>0</v>
      </c>
    </row>
    <row r="28" spans="1:9" ht="13.5">
      <c r="A28" s="104">
        <f>'14-ALL B - 720 - F'!A5</f>
        <v>2</v>
      </c>
      <c r="B28" s="105"/>
      <c r="C28" s="115" t="str">
        <f>'14-ALL B - 720 - F'!C5</f>
        <v>C.C. SATURNIA</v>
      </c>
      <c r="D28" s="106"/>
      <c r="E28" s="115" t="str">
        <f>'14-ALL B - 720 - F'!E5</f>
        <v>FERRARESE Alice</v>
      </c>
      <c r="F28" s="107"/>
      <c r="G28" s="127">
        <f>'14-ALL B - 720 - F'!G5</f>
        <v>0</v>
      </c>
      <c r="H28" s="108">
        <f>'14-ALL B - 720 - F'!H5</f>
        <v>0</v>
      </c>
      <c r="I28" s="108">
        <f>'18-ALL B - 720 - M'!I29</f>
        <v>0</v>
      </c>
    </row>
    <row r="29" spans="1:9" ht="13.5">
      <c r="A29" s="104">
        <f>'14-ALL B - 720 - F'!A6</f>
        <v>3</v>
      </c>
      <c r="B29" s="105"/>
      <c r="C29" s="115" t="str">
        <f>'14-ALL B - 720 - F'!C6</f>
        <v>CANOA S.GIORGIO</v>
      </c>
      <c r="D29" s="106"/>
      <c r="E29" s="115" t="str">
        <f>'14-ALL B - 720 - F'!E6</f>
        <v>BEGGIATO Lisa</v>
      </c>
      <c r="F29" s="107"/>
      <c r="G29" s="127">
        <f>'14-ALL B - 720 - F'!G6</f>
        <v>0</v>
      </c>
      <c r="H29" s="108">
        <f>'14-ALL B - 720 - F'!H6</f>
        <v>0</v>
      </c>
      <c r="I29" s="108">
        <f>'18-ALL B - 720 - M'!I30</f>
        <v>0</v>
      </c>
    </row>
    <row r="30" spans="1:9" ht="13.5">
      <c r="A30" s="104">
        <f>'14-ALL B - 720 - F'!A7</f>
        <v>4</v>
      </c>
      <c r="B30" s="105"/>
      <c r="C30" s="115" t="str">
        <f>'14-ALL B - 720 - F'!C7</f>
        <v>C.C. SATURNIA</v>
      </c>
      <c r="D30" s="106"/>
      <c r="E30" s="115" t="str">
        <f>'14-ALL B - 720 - F'!E7</f>
        <v>CASALI Beatrice</v>
      </c>
      <c r="F30" s="107"/>
      <c r="G30" s="127">
        <f>'14-ALL B - 720 - F'!G7</f>
        <v>0</v>
      </c>
      <c r="H30" s="108">
        <f>'14-ALL B - 720 - F'!H7</f>
        <v>0</v>
      </c>
      <c r="I30" s="108">
        <f>'18-ALL B - 720 - M'!I31</f>
        <v>0</v>
      </c>
    </row>
    <row r="31" spans="1:9" ht="13.5">
      <c r="A31" s="104">
        <f>'14-ALL B - 720 - F'!A8</f>
        <v>5</v>
      </c>
      <c r="B31" s="105"/>
      <c r="C31" s="115" t="str">
        <f>'14-ALL B - 720 - F'!C8</f>
        <v>S.C. TIMAVO</v>
      </c>
      <c r="D31" s="106"/>
      <c r="E31" s="115" t="str">
        <f>'14-ALL B - 720 - F'!E8</f>
        <v>CRISTIN Francesca</v>
      </c>
      <c r="F31" s="107"/>
      <c r="G31" s="127">
        <f>'14-ALL B - 720 - F'!G8</f>
        <v>0</v>
      </c>
      <c r="H31" s="108">
        <f>'14-ALL B - 720 - F'!H8</f>
        <v>0</v>
      </c>
      <c r="I31" s="108">
        <f>'18-ALL B - 720 - M'!I32</f>
        <v>0</v>
      </c>
    </row>
    <row r="32" spans="1:9" ht="13.5">
      <c r="A32" s="104">
        <f>'14-ALL B - 720 - F'!A9</f>
        <v>0</v>
      </c>
      <c r="B32" s="105"/>
      <c r="C32" s="115">
        <f>'14-ALL B - 720 - F'!C9</f>
        <v>0</v>
      </c>
      <c r="D32" s="106"/>
      <c r="E32" s="115">
        <f>'14-ALL B - 720 - F'!E9</f>
        <v>0</v>
      </c>
      <c r="F32" s="107"/>
      <c r="G32" s="127">
        <f>'14-ALL B - 720 - F'!G9</f>
        <v>0</v>
      </c>
      <c r="H32" s="108">
        <f>'14-ALL B - 720 - F'!H9</f>
        <v>0</v>
      </c>
      <c r="I32" s="108">
        <f>'18-ALL B - 720 - M'!I33</f>
        <v>0</v>
      </c>
    </row>
    <row r="33" spans="1:9" ht="13.5">
      <c r="A33" s="104">
        <f>'14-ALL B - 720 - F'!A10</f>
        <v>0</v>
      </c>
      <c r="B33" s="105"/>
      <c r="C33" s="115">
        <f>'14-ALL B - 720 - F'!C10</f>
        <v>0</v>
      </c>
      <c r="D33" s="106"/>
      <c r="E33" s="115">
        <f>'14-ALL B - 720 - F'!E10</f>
        <v>0</v>
      </c>
      <c r="F33" s="107"/>
      <c r="G33" s="127">
        <f>'14-ALL B - 720 - F'!G10</f>
        <v>0</v>
      </c>
      <c r="H33" s="108">
        <f>'14-ALL B - 720 - F'!H10</f>
        <v>0</v>
      </c>
      <c r="I33" s="108">
        <f>'18-ALL B - 720 - M'!I34</f>
        <v>0</v>
      </c>
    </row>
    <row r="34" spans="1:9" ht="13.5">
      <c r="A34" s="104">
        <f>'14-ALL B - 720 - F'!A11</f>
        <v>0</v>
      </c>
      <c r="B34" s="105"/>
      <c r="C34" s="115">
        <f>'14-ALL B - 720 - F'!C11</f>
        <v>0</v>
      </c>
      <c r="D34" s="106"/>
      <c r="E34" s="115">
        <f>'14-ALL B - 720 - F'!E11</f>
        <v>0</v>
      </c>
      <c r="F34" s="107"/>
      <c r="G34" s="127">
        <f>'14-ALL B - 720 - F'!G11</f>
        <v>0</v>
      </c>
      <c r="H34" s="108">
        <f>'14-ALL B - 720 - F'!H11</f>
        <v>0</v>
      </c>
      <c r="I34" s="108">
        <f>'18-ALL B - 720 - M'!I35</f>
        <v>0</v>
      </c>
    </row>
    <row r="35" spans="1:9" ht="13.5">
      <c r="A35" s="104">
        <f>'14-ALL B - 720 - F'!A12</f>
        <v>0</v>
      </c>
      <c r="B35" s="105"/>
      <c r="C35" s="115">
        <f>'14-ALL B - 720 - F'!C12</f>
        <v>0</v>
      </c>
      <c r="D35" s="106"/>
      <c r="E35" s="115">
        <f>'14-ALL B - 720 - F'!E12</f>
        <v>0</v>
      </c>
      <c r="F35" s="107"/>
      <c r="G35" s="127">
        <f>'14-ALL B - 720 - F'!G12</f>
        <v>0</v>
      </c>
      <c r="H35" s="108">
        <f>'14-ALL B - 720 - F'!H12</f>
        <v>0</v>
      </c>
      <c r="I35" s="108">
        <f>'18-ALL B - 720 - M'!I36</f>
        <v>0</v>
      </c>
    </row>
    <row r="36" spans="1:9" ht="13.5">
      <c r="A36" s="104">
        <f>'14-ALL B - 720 - F'!A13</f>
        <v>0</v>
      </c>
      <c r="B36" s="105"/>
      <c r="C36" s="115">
        <f>'14-ALL B - 720 - F'!C13</f>
        <v>0</v>
      </c>
      <c r="D36" s="106"/>
      <c r="E36" s="115">
        <f>'14-ALL B - 720 - F'!E13</f>
        <v>0</v>
      </c>
      <c r="F36" s="107"/>
      <c r="G36" s="127">
        <f>'14-ALL B - 720 - F'!G13</f>
        <v>0</v>
      </c>
      <c r="H36" s="108">
        <f>'14-ALL B - 720 - F'!H13</f>
        <v>0</v>
      </c>
      <c r="I36" s="108">
        <f>'18-ALL B - 720 - M'!I37</f>
        <v>0</v>
      </c>
    </row>
    <row r="37" spans="1:9" ht="13.5">
      <c r="A37" s="104">
        <f>'14-ALL B - 720 - F'!A14</f>
        <v>0</v>
      </c>
      <c r="B37" s="105"/>
      <c r="C37" s="115">
        <f>'14-ALL B - 720 - F'!C14</f>
        <v>0</v>
      </c>
      <c r="D37" s="106"/>
      <c r="E37" s="115">
        <f>'14-ALL B - 720 - F'!E14</f>
        <v>0</v>
      </c>
      <c r="F37" s="107"/>
      <c r="G37" s="127">
        <f>'14-ALL B - 720 - F'!G14</f>
        <v>0</v>
      </c>
      <c r="H37" s="108">
        <f>'14-ALL B - 720 - F'!H14</f>
        <v>0</v>
      </c>
      <c r="I37" s="108">
        <f>'18-ALL B - 720 - M'!I38</f>
        <v>0</v>
      </c>
    </row>
    <row r="38" spans="1:9" ht="13.5">
      <c r="A38" s="104">
        <f>'14-ALL B - 720 - F'!A15</f>
        <v>0</v>
      </c>
      <c r="B38" s="105"/>
      <c r="C38" s="115">
        <f>'14-ALL B - 720 - F'!C15</f>
        <v>0</v>
      </c>
      <c r="D38" s="106"/>
      <c r="E38" s="115">
        <f>'14-ALL B - 720 - F'!E15</f>
        <v>0</v>
      </c>
      <c r="F38" s="107"/>
      <c r="G38" s="127">
        <f>'14-ALL B - 720 - F'!G15</f>
        <v>0</v>
      </c>
      <c r="H38" s="108">
        <f>'14-ALL B - 720 - F'!H15</f>
        <v>0</v>
      </c>
      <c r="I38" s="108">
        <f>'18-ALL B - 720 - M'!I39</f>
        <v>0</v>
      </c>
    </row>
    <row r="39" spans="1:9" ht="13.5">
      <c r="A39" s="104">
        <f>'14-ALL B - 720 - F'!A16</f>
        <v>0</v>
      </c>
      <c r="B39" s="105"/>
      <c r="C39" s="115">
        <f>'14-ALL B - 720 - F'!C16</f>
        <v>0</v>
      </c>
      <c r="D39" s="106"/>
      <c r="E39" s="115">
        <f>'14-ALL B - 720 - F'!E16</f>
        <v>0</v>
      </c>
      <c r="F39" s="107"/>
      <c r="G39" s="127">
        <f>'14-ALL B - 720 - F'!G16</f>
        <v>0</v>
      </c>
      <c r="H39" s="108">
        <f>'14-ALL B - 720 - F'!H16</f>
        <v>0</v>
      </c>
      <c r="I39" s="108">
        <f>'18-ALL B - 720 - M'!I40</f>
        <v>0</v>
      </c>
    </row>
    <row r="40" spans="1:9" ht="13.5">
      <c r="A40" s="104">
        <f>'14-ALL B - 720 - F'!A17</f>
        <v>0</v>
      </c>
      <c r="B40" s="105"/>
      <c r="C40" s="115">
        <f>'14-ALL B - 720 - F'!C17</f>
        <v>0</v>
      </c>
      <c r="D40" s="106"/>
      <c r="E40" s="115">
        <f>'14-ALL B - 720 - F'!E17</f>
        <v>0</v>
      </c>
      <c r="F40" s="107"/>
      <c r="G40" s="127">
        <f>'14-ALL B - 720 - F'!G17</f>
        <v>0</v>
      </c>
      <c r="H40" s="108">
        <f>'14-ALL B - 720 - F'!H17</f>
        <v>0</v>
      </c>
      <c r="I40" s="108">
        <f>'18-ALL B - 720 - M'!I41</f>
        <v>0</v>
      </c>
    </row>
    <row r="41" spans="1:9" ht="13.5">
      <c r="A41" s="104">
        <f>'14-ALL B - 720 - F'!A18</f>
        <v>0</v>
      </c>
      <c r="B41" s="105"/>
      <c r="C41" s="115">
        <f>'14-ALL B - 720 - F'!C18</f>
        <v>0</v>
      </c>
      <c r="D41" s="106"/>
      <c r="E41" s="115">
        <f>'14-ALL B - 720 - F'!E18</f>
        <v>0</v>
      </c>
      <c r="F41" s="107"/>
      <c r="G41" s="127">
        <f>'14-ALL B - 720 - F'!G18</f>
        <v>0</v>
      </c>
      <c r="H41" s="108">
        <f>'14-ALL B - 720 - F'!H18</f>
        <v>0</v>
      </c>
      <c r="I41" s="108">
        <f>'18-ALL B - 720 - M'!I42</f>
        <v>0</v>
      </c>
    </row>
    <row r="42" spans="1:9" ht="13.5">
      <c r="A42" s="104">
        <f>'14-ALL B - 720 - F'!A19</f>
        <v>0</v>
      </c>
      <c r="B42" s="105"/>
      <c r="C42" s="115">
        <f>'14-ALL B - 720 - F'!C19</f>
        <v>0</v>
      </c>
      <c r="D42" s="106"/>
      <c r="E42" s="115">
        <f>'14-ALL B - 720 - F'!E19</f>
        <v>0</v>
      </c>
      <c r="F42" s="107"/>
      <c r="G42" s="127">
        <f>'14-ALL B - 720 - F'!G19</f>
        <v>0</v>
      </c>
      <c r="H42" s="108">
        <f>'14-ALL B - 720 - F'!H19</f>
        <v>0</v>
      </c>
      <c r="I42" s="108">
        <f>'18-ALL B - 720 - M'!I43</f>
        <v>0</v>
      </c>
    </row>
    <row r="43" spans="1:9" ht="13.5">
      <c r="A43" s="104">
        <f>'14-ALL B - 720 - F'!A20</f>
        <v>0</v>
      </c>
      <c r="B43" s="105"/>
      <c r="C43" s="115">
        <f>'14-ALL B - 720 - F'!C20</f>
        <v>0</v>
      </c>
      <c r="D43" s="106"/>
      <c r="E43" s="115">
        <f>'14-ALL B - 720 - F'!E20</f>
        <v>0</v>
      </c>
      <c r="F43" s="107"/>
      <c r="G43" s="127">
        <f>'14-ALL B - 720 - F'!G20</f>
        <v>0</v>
      </c>
      <c r="H43" s="108">
        <f>'14-ALL B - 720 - F'!H20</f>
        <v>0</v>
      </c>
      <c r="I43" s="108">
        <f>'18-ALL B - 720 - M'!I44</f>
        <v>0</v>
      </c>
    </row>
    <row r="44" spans="1:9" ht="13.5">
      <c r="A44" s="104">
        <f>'14-ALL B - 720 - F'!A21</f>
        <v>0</v>
      </c>
      <c r="B44" s="105"/>
      <c r="C44" s="115">
        <f>'14-ALL B - 720 - F'!C21</f>
        <v>0</v>
      </c>
      <c r="D44" s="106"/>
      <c r="E44" s="115">
        <f>'14-ALL B - 720 - F'!E21</f>
        <v>0</v>
      </c>
      <c r="F44" s="107"/>
      <c r="G44" s="127">
        <f>'14-ALL B - 720 - F'!G21</f>
        <v>0</v>
      </c>
      <c r="H44" s="108">
        <f>'14-ALL B - 720 - F'!H21</f>
        <v>0</v>
      </c>
      <c r="I44" s="108">
        <f>'18-ALL B - 720 - M'!I45</f>
        <v>0</v>
      </c>
    </row>
    <row r="45" spans="1:9" ht="13.5">
      <c r="A45" s="104">
        <f>'14-ALL B - 720 - F'!A22</f>
        <v>0</v>
      </c>
      <c r="B45" s="105"/>
      <c r="C45" s="115">
        <f>'14-ALL B - 720 - F'!C22</f>
        <v>0</v>
      </c>
      <c r="D45" s="106"/>
      <c r="E45" s="115">
        <f>'14-ALL B - 720 - F'!E22</f>
        <v>0</v>
      </c>
      <c r="F45" s="107"/>
      <c r="G45" s="127">
        <f>'14-ALL B - 720 - F'!G22</f>
        <v>0</v>
      </c>
      <c r="H45" s="108">
        <f>'14-ALL B - 720 - F'!H22</f>
        <v>0</v>
      </c>
      <c r="I45" s="108">
        <f>'18-ALL B - 720 - M'!I46</f>
        <v>0</v>
      </c>
    </row>
    <row r="46" spans="1:9" ht="14.25" thickBot="1">
      <c r="A46" s="109">
        <f>'14-ALL B - 720 - F'!A23</f>
        <v>0</v>
      </c>
      <c r="B46" s="110"/>
      <c r="C46" s="120">
        <f>'14-ALL B - 720 - F'!C23</f>
        <v>0</v>
      </c>
      <c r="D46" s="111"/>
      <c r="E46" s="120">
        <f>'14-ALL B - 720 - F'!E23</f>
        <v>0</v>
      </c>
      <c r="F46" s="112"/>
      <c r="G46" s="128">
        <f>'14-ALL B - 720 - F'!G23</f>
        <v>0</v>
      </c>
      <c r="H46" s="113">
        <f>'14-ALL B - 720 - F'!H23</f>
        <v>0</v>
      </c>
      <c r="I46" s="169">
        <f>'18-ALL B - 720 - M'!I47</f>
        <v>0</v>
      </c>
    </row>
    <row r="47" spans="1:9" ht="14.25" thickBot="1">
      <c r="A47" s="36"/>
      <c r="B47" s="54"/>
      <c r="C47" s="121"/>
      <c r="D47" s="36"/>
      <c r="E47" s="121"/>
      <c r="F47" s="68"/>
      <c r="H47" s="56"/>
      <c r="I47">
        <f>'18-ALL B - 720 - M'!I48</f>
        <v>0</v>
      </c>
    </row>
    <row r="48" spans="1:9" s="82" customFormat="1" ht="14.25">
      <c r="A48" s="78" t="s">
        <v>143</v>
      </c>
      <c r="B48" s="79">
        <f>B25+1</f>
        <v>3</v>
      </c>
      <c r="C48" s="117"/>
      <c r="D48" s="80"/>
      <c r="E48" s="117" t="s">
        <v>134</v>
      </c>
      <c r="F48" s="80" t="s">
        <v>145</v>
      </c>
      <c r="G48" s="124" t="s">
        <v>4</v>
      </c>
      <c r="H48" s="73" t="s">
        <v>5</v>
      </c>
      <c r="I48" s="168"/>
    </row>
    <row r="49" spans="1:9" s="69" customFormat="1" ht="13.5" thickBot="1">
      <c r="A49" s="74" t="s">
        <v>6</v>
      </c>
      <c r="B49" s="38"/>
      <c r="C49" s="75" t="s">
        <v>7</v>
      </c>
      <c r="D49" s="65"/>
      <c r="E49" s="75" t="s">
        <v>8</v>
      </c>
      <c r="F49" s="65"/>
      <c r="G49" s="125" t="s">
        <v>148</v>
      </c>
      <c r="H49" s="76" t="s">
        <v>10</v>
      </c>
      <c r="I49" s="167" t="s">
        <v>373</v>
      </c>
    </row>
    <row r="50" spans="1:9" ht="13.5">
      <c r="A50" s="99">
        <f>'17-ALL B - 2X - M'!A4</f>
        <v>1</v>
      </c>
      <c r="B50" s="43"/>
      <c r="C50" s="119" t="str">
        <f>'17-ALL B - 2X - M'!C4</f>
        <v>S.C. TIMAVO</v>
      </c>
      <c r="D50" s="45"/>
      <c r="E50" s="119" t="str">
        <f>'17-ALL B - 2X - M'!E4</f>
        <v>BERTI Gianluca / TREVISAN Daniela</v>
      </c>
      <c r="F50" s="66"/>
      <c r="G50" s="126">
        <f>'17-ALL B - 2X - M'!G4</f>
        <v>0</v>
      </c>
      <c r="H50" s="103">
        <f>'17-ALL B - 2X - M'!H4</f>
        <v>0</v>
      </c>
      <c r="I50" s="103">
        <f>'18-ALL B - 720 - M'!I51</f>
        <v>0</v>
      </c>
    </row>
    <row r="51" spans="1:9" ht="13.5">
      <c r="A51" s="104">
        <f>'17-ALL B - 2X - M'!A5</f>
        <v>2</v>
      </c>
      <c r="B51" s="48"/>
      <c r="C51" s="115" t="str">
        <f>'17-ALL B - 2X - M'!C5</f>
        <v>S.N. G.PULLINO</v>
      </c>
      <c r="D51" s="50"/>
      <c r="E51" s="115" t="str">
        <f>'17-ALL B - 2X - M'!E5</f>
        <v>BALDINI Lorenzo / CALLIGARIS Matteo</v>
      </c>
      <c r="F51" s="67"/>
      <c r="G51" s="127">
        <f>'17-ALL B - 2X - M'!G5</f>
        <v>0</v>
      </c>
      <c r="H51" s="108">
        <f>'17-ALL B - 2X - M'!H5</f>
        <v>0</v>
      </c>
      <c r="I51" s="108">
        <f>'18-ALL B - 720 - M'!I52</f>
        <v>0</v>
      </c>
    </row>
    <row r="52" spans="1:9" ht="13.5">
      <c r="A52" s="104">
        <f>'17-ALL B - 2X - M'!A6</f>
        <v>3</v>
      </c>
      <c r="B52" s="48"/>
      <c r="C52" s="115" t="str">
        <f>'17-ALL B - 2X - M'!C6</f>
        <v>S.C. TIMAVO</v>
      </c>
      <c r="D52" s="50"/>
      <c r="E52" s="115" t="str">
        <f>'17-ALL B - 2X - M'!E6</f>
        <v>BELLE' Matteo / MINIUSSI Cosimo</v>
      </c>
      <c r="F52" s="67"/>
      <c r="G52" s="127">
        <f>'17-ALL B - 2X - M'!G6</f>
        <v>0</v>
      </c>
      <c r="H52" s="108">
        <f>'17-ALL B - 2X - M'!H6</f>
        <v>0</v>
      </c>
      <c r="I52" s="108">
        <f>'18-ALL B - 720 - M'!I53</f>
        <v>0</v>
      </c>
    </row>
    <row r="53" spans="1:9" ht="13.5">
      <c r="A53" s="104">
        <f>'17-ALL B - 2X - M'!A7</f>
        <v>0</v>
      </c>
      <c r="B53" s="48"/>
      <c r="C53" s="115">
        <f>'17-ALL B - 2X - M'!C7</f>
        <v>0</v>
      </c>
      <c r="D53" s="50"/>
      <c r="E53" s="115">
        <f>'17-ALL B - 2X - M'!E7</f>
        <v>0</v>
      </c>
      <c r="F53" s="67"/>
      <c r="G53" s="127">
        <f>'17-ALL B - 2X - M'!G7</f>
        <v>0</v>
      </c>
      <c r="H53" s="108">
        <f>'17-ALL B - 2X - M'!H7</f>
        <v>0</v>
      </c>
      <c r="I53" s="108">
        <f>'18-ALL B - 720 - M'!I54</f>
        <v>0</v>
      </c>
    </row>
    <row r="54" spans="1:9" ht="13.5">
      <c r="A54" s="104">
        <f>'17-ALL B - 2X - M'!A8</f>
        <v>0</v>
      </c>
      <c r="B54" s="48"/>
      <c r="C54" s="115">
        <f>'17-ALL B - 2X - M'!C8</f>
        <v>0</v>
      </c>
      <c r="D54" s="50"/>
      <c r="E54" s="115">
        <f>'17-ALL B - 2X - M'!E8</f>
        <v>0</v>
      </c>
      <c r="F54" s="67"/>
      <c r="G54" s="127">
        <f>'17-ALL B - 2X - M'!G8</f>
        <v>0</v>
      </c>
      <c r="H54" s="108">
        <f>'17-ALL B - 2X - M'!H8</f>
        <v>0</v>
      </c>
      <c r="I54" s="108">
        <f>'18-ALL B - 720 - M'!I55</f>
        <v>0</v>
      </c>
    </row>
    <row r="55" spans="1:9" ht="13.5">
      <c r="A55" s="104">
        <f>'17-ALL B - 2X - M'!A9</f>
        <v>0</v>
      </c>
      <c r="B55" s="48"/>
      <c r="C55" s="115">
        <f>'17-ALL B - 2X - M'!C9</f>
        <v>0</v>
      </c>
      <c r="D55" s="50"/>
      <c r="E55" s="115">
        <f>'17-ALL B - 2X - M'!E9</f>
        <v>0</v>
      </c>
      <c r="F55" s="67"/>
      <c r="G55" s="127">
        <f>'17-ALL B - 2X - M'!G9</f>
        <v>0</v>
      </c>
      <c r="H55" s="108">
        <f>'17-ALL B - 2X - M'!H9</f>
        <v>0</v>
      </c>
      <c r="I55" s="108">
        <f>'18-ALL B - 720 - M'!I56</f>
        <v>0</v>
      </c>
    </row>
    <row r="56" spans="1:9" ht="13.5">
      <c r="A56" s="104">
        <f>'17-ALL B - 2X - M'!A10</f>
        <v>0</v>
      </c>
      <c r="B56" s="48"/>
      <c r="C56" s="115">
        <f>'17-ALL B - 2X - M'!C10</f>
        <v>0</v>
      </c>
      <c r="D56" s="50"/>
      <c r="E56" s="115">
        <f>'17-ALL B - 2X - M'!E10</f>
        <v>0</v>
      </c>
      <c r="F56" s="67"/>
      <c r="G56" s="127">
        <f>'17-ALL B - 2X - M'!G10</f>
        <v>0</v>
      </c>
      <c r="H56" s="108">
        <f>'17-ALL B - 2X - M'!H10</f>
        <v>0</v>
      </c>
      <c r="I56" s="108">
        <f>'18-ALL B - 720 - M'!I57</f>
        <v>0</v>
      </c>
    </row>
    <row r="57" spans="1:9" ht="13.5">
      <c r="A57" s="104">
        <f>'17-ALL B - 2X - M'!A11</f>
        <v>0</v>
      </c>
      <c r="B57" s="48"/>
      <c r="C57" s="115">
        <f>'17-ALL B - 2X - M'!C11</f>
        <v>0</v>
      </c>
      <c r="D57" s="50"/>
      <c r="E57" s="115">
        <f>'17-ALL B - 2X - M'!E11</f>
        <v>0</v>
      </c>
      <c r="F57" s="67"/>
      <c r="G57" s="127">
        <f>'17-ALL B - 2X - M'!G11</f>
        <v>0</v>
      </c>
      <c r="H57" s="108">
        <f>'17-ALL B - 2X - M'!H11</f>
        <v>0</v>
      </c>
      <c r="I57" s="108">
        <f>'18-ALL B - 720 - M'!I58</f>
        <v>0</v>
      </c>
    </row>
    <row r="58" spans="1:9" ht="13.5">
      <c r="A58" s="104">
        <f>'17-ALL B - 2X - M'!A12</f>
        <v>0</v>
      </c>
      <c r="B58" s="48"/>
      <c r="C58" s="115">
        <f>'17-ALL B - 2X - M'!C12</f>
        <v>0</v>
      </c>
      <c r="D58" s="50"/>
      <c r="E58" s="115">
        <f>'17-ALL B - 2X - M'!E12</f>
        <v>0</v>
      </c>
      <c r="F58" s="67"/>
      <c r="G58" s="127">
        <f>'17-ALL B - 2X - M'!G12</f>
        <v>0</v>
      </c>
      <c r="H58" s="108">
        <f>'17-ALL B - 2X - M'!H12</f>
        <v>0</v>
      </c>
      <c r="I58" s="108">
        <f>'18-ALL B - 720 - M'!I59</f>
        <v>0</v>
      </c>
    </row>
    <row r="59" spans="1:9" ht="13.5">
      <c r="A59" s="104">
        <f>'17-ALL B - 2X - M'!A13</f>
        <v>0</v>
      </c>
      <c r="B59" s="48"/>
      <c r="C59" s="115">
        <f>'17-ALL B - 2X - M'!C13</f>
        <v>0</v>
      </c>
      <c r="D59" s="50"/>
      <c r="E59" s="115">
        <f>'17-ALL B - 2X - M'!E13</f>
        <v>0</v>
      </c>
      <c r="F59" s="67"/>
      <c r="G59" s="127">
        <f>'17-ALL B - 2X - M'!G13</f>
        <v>0</v>
      </c>
      <c r="H59" s="108">
        <f>'17-ALL B - 2X - M'!H13</f>
        <v>0</v>
      </c>
      <c r="I59" s="108">
        <f>'18-ALL B - 720 - M'!I60</f>
        <v>0</v>
      </c>
    </row>
    <row r="60" spans="1:9" ht="13.5">
      <c r="A60" s="104">
        <f>'17-ALL B - 2X - M'!A14</f>
        <v>0</v>
      </c>
      <c r="B60" s="48"/>
      <c r="C60" s="115">
        <f>'17-ALL B - 2X - M'!C14</f>
        <v>0</v>
      </c>
      <c r="D60" s="50"/>
      <c r="E60" s="115">
        <f>'17-ALL B - 2X - M'!E14</f>
        <v>0</v>
      </c>
      <c r="F60" s="67"/>
      <c r="G60" s="127">
        <f>'17-ALL B - 2X - M'!G14</f>
        <v>0</v>
      </c>
      <c r="H60" s="108">
        <f>'17-ALL B - 2X - M'!H14</f>
        <v>0</v>
      </c>
      <c r="I60" s="108">
        <f>'18-ALL B - 720 - M'!I61</f>
        <v>0</v>
      </c>
    </row>
    <row r="61" spans="1:9" ht="13.5">
      <c r="A61" s="104">
        <f>'17-ALL B - 2X - M'!A15</f>
        <v>0</v>
      </c>
      <c r="B61" s="48"/>
      <c r="C61" s="115">
        <f>'17-ALL B - 2X - M'!C15</f>
        <v>0</v>
      </c>
      <c r="D61" s="50"/>
      <c r="E61" s="115">
        <f>'17-ALL B - 2X - M'!E15</f>
        <v>0</v>
      </c>
      <c r="F61" s="67"/>
      <c r="G61" s="127">
        <f>'17-ALL B - 2X - M'!G15</f>
        <v>0</v>
      </c>
      <c r="H61" s="108">
        <f>'17-ALL B - 2X - M'!H15</f>
        <v>0</v>
      </c>
      <c r="I61" s="108">
        <f>'18-ALL B - 720 - M'!I62</f>
        <v>0</v>
      </c>
    </row>
    <row r="62" spans="1:9" ht="13.5">
      <c r="A62" s="104">
        <f>'17-ALL B - 2X - M'!A16</f>
        <v>0</v>
      </c>
      <c r="B62" s="48"/>
      <c r="C62" s="115">
        <f>'17-ALL B - 2X - M'!C16</f>
        <v>0</v>
      </c>
      <c r="D62" s="50"/>
      <c r="E62" s="115">
        <f>'17-ALL B - 2X - M'!E16</f>
        <v>0</v>
      </c>
      <c r="F62" s="67"/>
      <c r="G62" s="127">
        <f>'17-ALL B - 2X - M'!G16</f>
        <v>0</v>
      </c>
      <c r="H62" s="108">
        <f>'17-ALL B - 2X - M'!H16</f>
        <v>0</v>
      </c>
      <c r="I62" s="108">
        <f>'18-ALL B - 720 - M'!I63</f>
        <v>0</v>
      </c>
    </row>
    <row r="63" spans="1:9" ht="13.5">
      <c r="A63" s="104">
        <f>'17-ALL B - 2X - M'!A17</f>
        <v>0</v>
      </c>
      <c r="B63" s="48"/>
      <c r="C63" s="115">
        <f>'17-ALL B - 2X - M'!C17</f>
        <v>0</v>
      </c>
      <c r="D63" s="50"/>
      <c r="E63" s="115">
        <f>'17-ALL B - 2X - M'!E17</f>
        <v>0</v>
      </c>
      <c r="F63" s="67"/>
      <c r="G63" s="127">
        <f>'17-ALL B - 2X - M'!G17</f>
        <v>0</v>
      </c>
      <c r="H63" s="108">
        <f>'17-ALL B - 2X - M'!H17</f>
        <v>0</v>
      </c>
      <c r="I63" s="108">
        <f>'18-ALL B - 720 - M'!I64</f>
        <v>0</v>
      </c>
    </row>
    <row r="64" spans="1:9" ht="13.5">
      <c r="A64" s="104">
        <f>'17-ALL B - 2X - M'!A18</f>
        <v>0</v>
      </c>
      <c r="B64" s="48"/>
      <c r="C64" s="115">
        <f>'17-ALL B - 2X - M'!C18</f>
        <v>0</v>
      </c>
      <c r="D64" s="50"/>
      <c r="E64" s="115">
        <f>'17-ALL B - 2X - M'!E18</f>
        <v>0</v>
      </c>
      <c r="F64" s="67"/>
      <c r="G64" s="127">
        <f>'17-ALL B - 2X - M'!G18</f>
        <v>0</v>
      </c>
      <c r="H64" s="108">
        <f>'17-ALL B - 2X - M'!H18</f>
        <v>0</v>
      </c>
      <c r="I64" s="108">
        <f>'18-ALL B - 720 - M'!I65</f>
        <v>0</v>
      </c>
    </row>
    <row r="65" spans="1:9" ht="13.5">
      <c r="A65" s="104">
        <f>'17-ALL B - 2X - M'!A19</f>
        <v>0</v>
      </c>
      <c r="B65" s="48"/>
      <c r="C65" s="115">
        <f>'17-ALL B - 2X - M'!C19</f>
        <v>0</v>
      </c>
      <c r="D65" s="50"/>
      <c r="E65" s="115">
        <f>'17-ALL B - 2X - M'!E19</f>
        <v>0</v>
      </c>
      <c r="F65" s="67"/>
      <c r="G65" s="127">
        <f>'17-ALL B - 2X - M'!G19</f>
        <v>0</v>
      </c>
      <c r="H65" s="108">
        <f>'17-ALL B - 2X - M'!H19</f>
        <v>0</v>
      </c>
      <c r="I65" s="108">
        <f>'18-ALL B - 720 - M'!I66</f>
        <v>0</v>
      </c>
    </row>
    <row r="66" spans="1:9" ht="13.5">
      <c r="A66" s="104">
        <f>'17-ALL B - 2X - M'!A20</f>
        <v>0</v>
      </c>
      <c r="B66" s="48"/>
      <c r="C66" s="115">
        <f>'17-ALL B - 2X - M'!C20</f>
        <v>0</v>
      </c>
      <c r="D66" s="50"/>
      <c r="E66" s="115">
        <f>'17-ALL B - 2X - M'!E20</f>
        <v>0</v>
      </c>
      <c r="F66" s="67"/>
      <c r="G66" s="127">
        <f>'17-ALL B - 2X - M'!G20</f>
        <v>0</v>
      </c>
      <c r="H66" s="108">
        <f>'17-ALL B - 2X - M'!H20</f>
        <v>0</v>
      </c>
      <c r="I66" s="108">
        <f>'18-ALL B - 720 - M'!I67</f>
        <v>0</v>
      </c>
    </row>
    <row r="67" spans="1:9" ht="13.5">
      <c r="A67" s="104">
        <f>'17-ALL B - 2X - M'!A21</f>
        <v>0</v>
      </c>
      <c r="B67" s="48"/>
      <c r="C67" s="115">
        <f>'17-ALL B - 2X - M'!C21</f>
        <v>0</v>
      </c>
      <c r="D67" s="50"/>
      <c r="E67" s="115">
        <f>'17-ALL B - 2X - M'!E21</f>
        <v>0</v>
      </c>
      <c r="F67" s="67"/>
      <c r="G67" s="127">
        <f>'17-ALL B - 2X - M'!G21</f>
        <v>0</v>
      </c>
      <c r="H67" s="108">
        <f>'17-ALL B - 2X - M'!H21</f>
        <v>0</v>
      </c>
      <c r="I67" s="108">
        <f>'18-ALL B - 720 - M'!I68</f>
        <v>0</v>
      </c>
    </row>
    <row r="68" spans="1:9" ht="13.5">
      <c r="A68" s="104">
        <f>'17-ALL B - 2X - M'!A22</f>
        <v>0</v>
      </c>
      <c r="B68" s="48"/>
      <c r="C68" s="115">
        <f>'17-ALL B - 2X - M'!C22</f>
        <v>0</v>
      </c>
      <c r="D68" s="50"/>
      <c r="E68" s="115">
        <f>'17-ALL B - 2X - M'!E22</f>
        <v>0</v>
      </c>
      <c r="F68" s="67"/>
      <c r="G68" s="127">
        <f>'17-ALL B - 2X - M'!G22</f>
        <v>0</v>
      </c>
      <c r="H68" s="108">
        <f>'17-ALL B - 2X - M'!H22</f>
        <v>0</v>
      </c>
      <c r="I68" s="108">
        <f>'18-ALL B - 720 - M'!I69</f>
        <v>0</v>
      </c>
    </row>
    <row r="69" spans="1:9" ht="13.5">
      <c r="A69" s="104">
        <f>'17-ALL B - 2X - M'!A23</f>
        <v>0</v>
      </c>
      <c r="B69" s="48"/>
      <c r="C69" s="115">
        <f>'17-ALL B - 2X - M'!C23</f>
        <v>0</v>
      </c>
      <c r="D69" s="50"/>
      <c r="E69" s="115">
        <f>'17-ALL B - 2X - M'!E23</f>
        <v>0</v>
      </c>
      <c r="F69" s="67"/>
      <c r="G69" s="127">
        <f>'17-ALL B - 2X - M'!G23</f>
        <v>0</v>
      </c>
      <c r="H69" s="108">
        <f>'17-ALL B - 2X - M'!H23</f>
        <v>0</v>
      </c>
      <c r="I69" s="108">
        <f>'18-ALL B - 720 - M'!I70</f>
        <v>0</v>
      </c>
    </row>
    <row r="70" spans="1:9" ht="13.5">
      <c r="A70" s="104">
        <f>'17-ALL B - 2X - M'!A24</f>
        <v>0</v>
      </c>
      <c r="B70" s="60"/>
      <c r="C70" s="115">
        <f>'17-ALL B - 2X - M'!C24</f>
        <v>0</v>
      </c>
      <c r="D70" s="50"/>
      <c r="E70" s="115">
        <f>'17-ALL B - 2X - M'!E24</f>
        <v>0</v>
      </c>
      <c r="F70" s="67"/>
      <c r="G70" s="127">
        <f>'17-ALL B - 2X - M'!G24</f>
        <v>0</v>
      </c>
      <c r="H70" s="108">
        <f>'17-ALL B - 2X - M'!H24</f>
        <v>0</v>
      </c>
      <c r="I70" s="108">
        <f>'18-ALL B - 720 - M'!I71</f>
        <v>0</v>
      </c>
    </row>
    <row r="71" spans="1:9" ht="14.25" thickBot="1">
      <c r="A71" s="109">
        <f>'17-ALL B - 2X - M'!A25</f>
        <v>0</v>
      </c>
      <c r="B71" s="53"/>
      <c r="C71" s="120">
        <f>'17-ALL B - 2X - M'!C25</f>
        <v>0</v>
      </c>
      <c r="D71" s="40"/>
      <c r="E71" s="120">
        <f>'17-ALL B - 2X - M'!E25</f>
        <v>0</v>
      </c>
      <c r="F71" s="65"/>
      <c r="G71" s="128">
        <f>'17-ALL B - 2X - M'!G25</f>
        <v>0</v>
      </c>
      <c r="H71" s="113">
        <f>'17-ALL B - 2X - M'!H25</f>
        <v>0</v>
      </c>
      <c r="I71" s="169">
        <f>'18-ALL B - 720 - M'!I72</f>
        <v>0</v>
      </c>
    </row>
    <row r="72" spans="1:9" ht="14.25" thickBot="1">
      <c r="A72" s="57"/>
      <c r="B72" s="58"/>
      <c r="C72" s="121"/>
      <c r="D72" s="36"/>
      <c r="E72" s="121"/>
      <c r="F72" s="68"/>
      <c r="H72"/>
      <c r="I72">
        <f>'18-ALL B - 720 - M'!I73</f>
        <v>0</v>
      </c>
    </row>
    <row r="73" spans="1:9" s="90" customFormat="1" ht="14.25">
      <c r="A73" s="86" t="s">
        <v>143</v>
      </c>
      <c r="B73" s="85">
        <f>B48+1</f>
        <v>4</v>
      </c>
      <c r="C73" s="118"/>
      <c r="D73" s="87"/>
      <c r="E73" s="118" t="s">
        <v>134</v>
      </c>
      <c r="F73" s="87" t="s">
        <v>145</v>
      </c>
      <c r="G73" s="130" t="s">
        <v>133</v>
      </c>
      <c r="H73" s="88" t="s">
        <v>5</v>
      </c>
      <c r="I73" s="168"/>
    </row>
    <row r="74" spans="1:9" s="98" customFormat="1" ht="13.5" thickBot="1">
      <c r="A74" s="91" t="s">
        <v>6</v>
      </c>
      <c r="B74" s="92"/>
      <c r="C74" s="93" t="s">
        <v>7</v>
      </c>
      <c r="D74" s="94"/>
      <c r="E74" s="93" t="s">
        <v>8</v>
      </c>
      <c r="F74" s="94"/>
      <c r="G74" s="131" t="s">
        <v>148</v>
      </c>
      <c r="H74" s="96" t="s">
        <v>10</v>
      </c>
      <c r="I74" s="167" t="s">
        <v>373</v>
      </c>
    </row>
    <row r="75" spans="1:9" ht="13.5">
      <c r="A75" s="104">
        <f>'ALL B - 2X - F'!A4</f>
        <v>0</v>
      </c>
      <c r="B75" s="48"/>
      <c r="C75" s="115">
        <f>'ALL B - 2X - F'!C4</f>
        <v>0</v>
      </c>
      <c r="D75" s="50"/>
      <c r="E75" s="115">
        <f>'ALL B - 2X - F'!E4</f>
        <v>0</v>
      </c>
      <c r="F75" s="67"/>
      <c r="G75" s="127">
        <f>'ALL B - 2X - F'!G4</f>
        <v>0</v>
      </c>
      <c r="H75" s="108">
        <f>'ALL B - 2X - F'!H4</f>
        <v>0</v>
      </c>
      <c r="I75" s="103">
        <f>'18-ALL B - 720 - M'!I76</f>
        <v>0</v>
      </c>
    </row>
    <row r="76" spans="1:9" ht="13.5">
      <c r="A76" s="104">
        <f>'ALL B - 2X - F'!A5</f>
        <v>0</v>
      </c>
      <c r="B76" s="48"/>
      <c r="C76" s="115">
        <f>'ALL B - 2X - F'!C5</f>
        <v>0</v>
      </c>
      <c r="D76" s="50"/>
      <c r="E76" s="115">
        <f>'ALL B - 2X - F'!E5</f>
        <v>0</v>
      </c>
      <c r="F76" s="67"/>
      <c r="G76" s="127">
        <f>'ALL B - 2X - F'!G5</f>
        <v>0</v>
      </c>
      <c r="H76" s="108">
        <f>'ALL B - 2X - F'!H5</f>
        <v>0</v>
      </c>
      <c r="I76" s="108">
        <f>'18-ALL B - 720 - M'!I77</f>
        <v>0</v>
      </c>
    </row>
    <row r="77" spans="1:9" ht="13.5">
      <c r="A77" s="104">
        <f>'ALL B - 2X - F'!A6</f>
        <v>0</v>
      </c>
      <c r="B77" s="48"/>
      <c r="C77" s="115">
        <f>'ALL B - 2X - F'!C6</f>
        <v>0</v>
      </c>
      <c r="D77" s="50"/>
      <c r="E77" s="115">
        <f>'ALL B - 2X - F'!E6</f>
        <v>0</v>
      </c>
      <c r="F77" s="67"/>
      <c r="G77" s="127">
        <f>'ALL B - 2X - F'!G6</f>
        <v>0</v>
      </c>
      <c r="H77" s="108">
        <f>'ALL B - 2X - F'!H6</f>
        <v>0</v>
      </c>
      <c r="I77" s="108">
        <f>'18-ALL B - 720 - M'!I78</f>
        <v>0</v>
      </c>
    </row>
    <row r="78" spans="1:9" ht="13.5">
      <c r="A78" s="104">
        <f>'ALL B - 2X - F'!A7</f>
        <v>0</v>
      </c>
      <c r="B78" s="48"/>
      <c r="C78" s="115">
        <f>'ALL B - 2X - F'!C7</f>
        <v>0</v>
      </c>
      <c r="D78" s="50"/>
      <c r="E78" s="115">
        <f>'ALL B - 2X - F'!E7</f>
        <v>0</v>
      </c>
      <c r="F78" s="67"/>
      <c r="G78" s="127">
        <f>'ALL B - 2X - F'!G7</f>
        <v>0</v>
      </c>
      <c r="H78" s="108">
        <f>'ALL B - 2X - F'!H7</f>
        <v>0</v>
      </c>
      <c r="I78" s="108">
        <f>'18-ALL B - 720 - M'!I79</f>
        <v>0</v>
      </c>
    </row>
    <row r="79" spans="1:9" ht="13.5">
      <c r="A79" s="104">
        <f>'ALL B - 2X - F'!A8</f>
        <v>0</v>
      </c>
      <c r="B79" s="48"/>
      <c r="C79" s="115">
        <f>'ALL B - 2X - F'!C8</f>
        <v>0</v>
      </c>
      <c r="D79" s="50"/>
      <c r="E79" s="115">
        <f>'ALL B - 2X - F'!E8</f>
        <v>0</v>
      </c>
      <c r="F79" s="67"/>
      <c r="G79" s="127">
        <f>'ALL B - 2X - F'!G8</f>
        <v>0</v>
      </c>
      <c r="H79" s="108">
        <f>'ALL B - 2X - F'!H8</f>
        <v>0</v>
      </c>
      <c r="I79" s="108">
        <f>'18-ALL B - 720 - M'!I80</f>
        <v>0</v>
      </c>
    </row>
    <row r="80" spans="1:9" ht="13.5">
      <c r="A80" s="104">
        <f>'ALL B - 2X - F'!A9</f>
        <v>0</v>
      </c>
      <c r="B80" s="48"/>
      <c r="C80" s="115">
        <f>'ALL B - 2X - F'!C9</f>
        <v>0</v>
      </c>
      <c r="D80" s="50"/>
      <c r="E80" s="115">
        <f>'ALL B - 2X - F'!E9</f>
        <v>0</v>
      </c>
      <c r="F80" s="67"/>
      <c r="G80" s="127">
        <f>'ALL B - 2X - F'!G9</f>
        <v>0</v>
      </c>
      <c r="H80" s="108">
        <f>'ALL B - 2X - F'!H9</f>
        <v>0</v>
      </c>
      <c r="I80" s="108">
        <f>'18-ALL B - 720 - M'!I81</f>
        <v>0</v>
      </c>
    </row>
    <row r="81" spans="1:9" ht="13.5">
      <c r="A81" s="104">
        <f>'ALL B - 2X - F'!A10</f>
        <v>0</v>
      </c>
      <c r="B81" s="48"/>
      <c r="C81" s="115">
        <f>'ALL B - 2X - F'!C10</f>
        <v>0</v>
      </c>
      <c r="D81" s="50"/>
      <c r="E81" s="115">
        <f>'ALL B - 2X - F'!E10</f>
        <v>0</v>
      </c>
      <c r="F81" s="67"/>
      <c r="G81" s="127">
        <f>'ALL B - 2X - F'!G10</f>
        <v>0</v>
      </c>
      <c r="H81" s="108">
        <f>'ALL B - 2X - F'!H10</f>
        <v>0</v>
      </c>
      <c r="I81" s="108">
        <f>'18-ALL B - 720 - M'!I82</f>
        <v>0</v>
      </c>
    </row>
    <row r="82" spans="1:9" ht="13.5">
      <c r="A82" s="104">
        <f>'ALL B - 2X - F'!A11</f>
        <v>0</v>
      </c>
      <c r="B82" s="48"/>
      <c r="C82" s="115">
        <f>'ALL B - 2X - F'!C11</f>
        <v>0</v>
      </c>
      <c r="D82" s="50"/>
      <c r="E82" s="115">
        <f>'ALL B - 2X - F'!E11</f>
        <v>0</v>
      </c>
      <c r="F82" s="67"/>
      <c r="G82" s="127">
        <f>'ALL B - 2X - F'!G11</f>
        <v>0</v>
      </c>
      <c r="H82" s="108">
        <f>'ALL B - 2X - F'!H11</f>
        <v>0</v>
      </c>
      <c r="I82" s="108">
        <f>'18-ALL B - 720 - M'!I83</f>
        <v>0</v>
      </c>
    </row>
    <row r="83" spans="1:9" ht="13.5">
      <c r="A83" s="104">
        <f>'ALL B - 2X - F'!A12</f>
        <v>0</v>
      </c>
      <c r="B83" s="48"/>
      <c r="C83" s="115">
        <f>'ALL B - 2X - F'!C12</f>
        <v>0</v>
      </c>
      <c r="D83" s="50"/>
      <c r="E83" s="115">
        <f>'ALL B - 2X - F'!E12</f>
        <v>0</v>
      </c>
      <c r="F83" s="67"/>
      <c r="G83" s="127">
        <f>'ALL B - 2X - F'!G12</f>
        <v>0</v>
      </c>
      <c r="H83" s="108">
        <f>'ALL B - 2X - F'!H12</f>
        <v>0</v>
      </c>
      <c r="I83" s="108">
        <f>'18-ALL B - 720 - M'!I84</f>
        <v>0</v>
      </c>
    </row>
    <row r="84" spans="1:9" ht="13.5">
      <c r="A84" s="104">
        <f>'ALL B - 2X - F'!A13</f>
        <v>0</v>
      </c>
      <c r="B84" s="48"/>
      <c r="C84" s="115">
        <f>'ALL B - 2X - F'!C13</f>
        <v>0</v>
      </c>
      <c r="D84" s="50"/>
      <c r="E84" s="115">
        <f>'ALL B - 2X - F'!E13</f>
        <v>0</v>
      </c>
      <c r="F84" s="67"/>
      <c r="G84" s="127">
        <f>'ALL B - 2X - F'!G13</f>
        <v>0</v>
      </c>
      <c r="H84" s="108">
        <f>'ALL B - 2X - F'!H13</f>
        <v>0</v>
      </c>
      <c r="I84" s="108">
        <f>'18-ALL B - 720 - M'!I85</f>
        <v>0</v>
      </c>
    </row>
    <row r="85" spans="1:9" ht="13.5">
      <c r="A85" s="104">
        <f>'ALL B - 2X - F'!A14</f>
        <v>0</v>
      </c>
      <c r="B85" s="48"/>
      <c r="C85" s="115">
        <f>'ALL B - 2X - F'!C14</f>
        <v>0</v>
      </c>
      <c r="D85" s="50"/>
      <c r="E85" s="115">
        <f>'ALL B - 2X - F'!E14</f>
        <v>0</v>
      </c>
      <c r="F85" s="67"/>
      <c r="G85" s="127">
        <f>'ALL B - 2X - F'!G14</f>
        <v>0</v>
      </c>
      <c r="H85" s="108">
        <f>'ALL B - 2X - F'!H14</f>
        <v>0</v>
      </c>
      <c r="I85" s="108">
        <f>'18-ALL B - 720 - M'!I86</f>
        <v>0</v>
      </c>
    </row>
    <row r="86" spans="1:9" ht="13.5">
      <c r="A86" s="104">
        <f>'ALL B - 2X - F'!A15</f>
        <v>0</v>
      </c>
      <c r="B86" s="48"/>
      <c r="C86" s="115">
        <f>'ALL B - 2X - F'!C15</f>
        <v>0</v>
      </c>
      <c r="D86" s="50"/>
      <c r="E86" s="115">
        <f>'ALL B - 2X - F'!E15</f>
        <v>0</v>
      </c>
      <c r="F86" s="67"/>
      <c r="G86" s="127">
        <f>'ALL B - 2X - F'!G15</f>
        <v>0</v>
      </c>
      <c r="H86" s="108">
        <f>'ALL B - 2X - F'!H15</f>
        <v>0</v>
      </c>
      <c r="I86" s="108">
        <f>'18-ALL B - 720 - M'!I87</f>
        <v>0</v>
      </c>
    </row>
    <row r="87" spans="1:9" ht="13.5">
      <c r="A87" s="104">
        <f>'ALL B - 2X - F'!A16</f>
        <v>0</v>
      </c>
      <c r="B87" s="48"/>
      <c r="C87" s="115">
        <f>'ALL B - 2X - F'!C16</f>
        <v>0</v>
      </c>
      <c r="D87" s="50"/>
      <c r="E87" s="115">
        <f>'ALL B - 2X - F'!E16</f>
        <v>0</v>
      </c>
      <c r="F87" s="67"/>
      <c r="G87" s="127">
        <f>'ALL B - 2X - F'!G16</f>
        <v>0</v>
      </c>
      <c r="H87" s="108">
        <f>'ALL B - 2X - F'!H16</f>
        <v>0</v>
      </c>
      <c r="I87" s="108">
        <f>'18-ALL B - 720 - M'!I88</f>
        <v>0</v>
      </c>
    </row>
    <row r="88" spans="1:9" ht="13.5">
      <c r="A88" s="104">
        <f>'ALL B - 2X - F'!A17</f>
        <v>0</v>
      </c>
      <c r="B88" s="48"/>
      <c r="C88" s="115">
        <f>'ALL B - 2X - F'!C17</f>
        <v>0</v>
      </c>
      <c r="D88" s="50"/>
      <c r="E88" s="115">
        <f>'ALL B - 2X - F'!E17</f>
        <v>0</v>
      </c>
      <c r="F88" s="67"/>
      <c r="G88" s="127">
        <f>'ALL B - 2X - F'!G17</f>
        <v>0</v>
      </c>
      <c r="H88" s="108">
        <f>'ALL B - 2X - F'!H17</f>
        <v>0</v>
      </c>
      <c r="I88" s="108">
        <f>'18-ALL B - 720 - M'!I89</f>
        <v>0</v>
      </c>
    </row>
    <row r="89" spans="1:9" ht="13.5">
      <c r="A89" s="104">
        <f>'ALL B - 2X - F'!A18</f>
        <v>0</v>
      </c>
      <c r="B89" s="48"/>
      <c r="C89" s="115">
        <f>'ALL B - 2X - F'!C18</f>
        <v>0</v>
      </c>
      <c r="D89" s="50"/>
      <c r="E89" s="115">
        <f>'ALL B - 2X - F'!E18</f>
        <v>0</v>
      </c>
      <c r="F89" s="67"/>
      <c r="G89" s="127">
        <f>'ALL B - 2X - F'!G18</f>
        <v>0</v>
      </c>
      <c r="H89" s="108">
        <f>'ALL B - 2X - F'!H18</f>
        <v>0</v>
      </c>
      <c r="I89" s="108">
        <f>'18-ALL B - 720 - M'!I90</f>
        <v>0</v>
      </c>
    </row>
    <row r="90" spans="1:9" ht="13.5">
      <c r="A90" s="104">
        <f>'ALL B - 2X - F'!A19</f>
        <v>0</v>
      </c>
      <c r="B90" s="48"/>
      <c r="C90" s="115">
        <f>'ALL B - 2X - F'!C19</f>
        <v>0</v>
      </c>
      <c r="D90" s="50"/>
      <c r="E90" s="115">
        <f>'ALL B - 2X - F'!E19</f>
        <v>0</v>
      </c>
      <c r="F90" s="67"/>
      <c r="G90" s="127">
        <f>'ALL B - 2X - F'!G19</f>
        <v>0</v>
      </c>
      <c r="H90" s="108">
        <f>'ALL B - 2X - F'!H19</f>
        <v>0</v>
      </c>
      <c r="I90" s="108">
        <f>'18-ALL B - 720 - M'!I91</f>
        <v>0</v>
      </c>
    </row>
    <row r="91" spans="1:9" ht="13.5">
      <c r="A91" s="104">
        <f>'ALL B - 2X - F'!A20</f>
        <v>0</v>
      </c>
      <c r="B91" s="48"/>
      <c r="C91" s="115">
        <f>'ALL B - 2X - F'!C20</f>
        <v>0</v>
      </c>
      <c r="D91" s="50"/>
      <c r="E91" s="115">
        <f>'ALL B - 2X - F'!E20</f>
        <v>0</v>
      </c>
      <c r="F91" s="67"/>
      <c r="G91" s="127">
        <f>'ALL B - 2X - F'!G20</f>
        <v>0</v>
      </c>
      <c r="H91" s="108">
        <f>'ALL B - 2X - F'!H20</f>
        <v>0</v>
      </c>
      <c r="I91" s="108">
        <f>'18-ALL B - 720 - M'!I92</f>
        <v>0</v>
      </c>
    </row>
    <row r="92" spans="1:9" ht="13.5">
      <c r="A92" s="104">
        <f>'ALL B - 2X - F'!A21</f>
        <v>0</v>
      </c>
      <c r="B92" s="48"/>
      <c r="C92" s="115">
        <f>'ALL B - 2X - F'!C21</f>
        <v>0</v>
      </c>
      <c r="D92" s="50"/>
      <c r="E92" s="115">
        <f>'ALL B - 2X - F'!E21</f>
        <v>0</v>
      </c>
      <c r="F92" s="67"/>
      <c r="G92" s="127">
        <f>'ALL B - 2X - F'!G21</f>
        <v>0</v>
      </c>
      <c r="H92" s="108">
        <f>'ALL B - 2X - F'!H21</f>
        <v>0</v>
      </c>
      <c r="I92" s="108">
        <f>'18-ALL B - 720 - M'!I93</f>
        <v>0</v>
      </c>
    </row>
    <row r="93" spans="1:9" ht="13.5">
      <c r="A93" s="104">
        <f>'ALL B - 2X - F'!A22</f>
        <v>0</v>
      </c>
      <c r="B93" s="60"/>
      <c r="C93" s="115">
        <f>'ALL B - 2X - F'!C22</f>
        <v>0</v>
      </c>
      <c r="D93" s="50"/>
      <c r="E93" s="115">
        <f>'ALL B - 2X - F'!E22</f>
        <v>0</v>
      </c>
      <c r="F93" s="67"/>
      <c r="G93" s="127">
        <f>'ALL B - 2X - F'!G22</f>
        <v>0</v>
      </c>
      <c r="H93" s="108">
        <f>'ALL B - 2X - F'!H22</f>
        <v>0</v>
      </c>
      <c r="I93" s="108">
        <f>'18-ALL B - 720 - M'!I94</f>
        <v>0</v>
      </c>
    </row>
    <row r="94" spans="1:9" ht="14.25" thickBot="1">
      <c r="A94" s="109">
        <f>'ALL B - 2X - F'!A23</f>
        <v>0</v>
      </c>
      <c r="B94" s="53"/>
      <c r="C94" s="120">
        <f>'ALL B - 2X - F'!C23</f>
        <v>0</v>
      </c>
      <c r="D94" s="40"/>
      <c r="E94" s="120">
        <f>'ALL B - 2X - F'!E23</f>
        <v>0</v>
      </c>
      <c r="F94" s="65"/>
      <c r="G94" s="128">
        <f>'ALL B - 2X - F'!G23</f>
        <v>0</v>
      </c>
      <c r="H94" s="113">
        <f>'ALL B - 2X - F'!H23</f>
        <v>0</v>
      </c>
      <c r="I94" s="169">
        <f>'18-ALL B - 720 - M'!I95</f>
        <v>0</v>
      </c>
    </row>
    <row r="95" spans="1:9" ht="14.25" thickBot="1">
      <c r="A95" s="57"/>
      <c r="B95" s="58"/>
      <c r="C95" s="121"/>
      <c r="D95" s="36"/>
      <c r="E95" s="121"/>
      <c r="F95" s="68"/>
      <c r="H95" s="56"/>
      <c r="I95">
        <f>'18-ALL B - 720 - M'!I96</f>
        <v>0</v>
      </c>
    </row>
    <row r="96" spans="1:9" s="82" customFormat="1" ht="14.25">
      <c r="A96" s="78" t="s">
        <v>143</v>
      </c>
      <c r="B96" s="79">
        <f>B73+1</f>
        <v>5</v>
      </c>
      <c r="C96" s="117"/>
      <c r="D96" s="80"/>
      <c r="E96" s="117">
        <v>720</v>
      </c>
      <c r="F96" s="80" t="s">
        <v>147</v>
      </c>
      <c r="G96" s="124" t="s">
        <v>4</v>
      </c>
      <c r="H96" s="73" t="s">
        <v>37</v>
      </c>
      <c r="I96" s="168"/>
    </row>
    <row r="97" spans="1:9" s="69" customFormat="1" ht="13.5" thickBot="1">
      <c r="A97" s="74" t="s">
        <v>6</v>
      </c>
      <c r="B97" s="38"/>
      <c r="C97" s="75" t="s">
        <v>7</v>
      </c>
      <c r="D97" s="65"/>
      <c r="E97" s="75" t="s">
        <v>8</v>
      </c>
      <c r="F97" s="65"/>
      <c r="G97" s="125" t="s">
        <v>148</v>
      </c>
      <c r="H97" s="76" t="s">
        <v>10</v>
      </c>
      <c r="I97" s="167" t="s">
        <v>373</v>
      </c>
    </row>
    <row r="98" spans="1:9" ht="13.5">
      <c r="A98" s="99">
        <f>'32-ALL C - 720 - M'!A4</f>
        <v>1</v>
      </c>
      <c r="B98" s="43"/>
      <c r="C98" s="119" t="str">
        <f>'32-ALL C - 720 - M'!C4</f>
        <v>S.C. TIMAVO</v>
      </c>
      <c r="D98" s="45"/>
      <c r="E98" s="119" t="str">
        <f>'32-ALL C - 720 - M'!E4</f>
        <v>BORTOLOTTI Matteo</v>
      </c>
      <c r="F98" s="66"/>
      <c r="G98" s="126">
        <f>'32-ALL C - 720 - M'!G4</f>
        <v>0</v>
      </c>
      <c r="H98" s="103">
        <f>'32-ALL C - 720 - M'!H4</f>
        <v>0</v>
      </c>
      <c r="I98" s="103">
        <f>'18-ALL B - 720 - M'!I99</f>
        <v>0</v>
      </c>
    </row>
    <row r="99" spans="1:9" ht="13.5">
      <c r="A99" s="104">
        <f>'32-ALL C - 720 - M'!A5</f>
        <v>2</v>
      </c>
      <c r="B99" s="48"/>
      <c r="C99" s="115" t="str">
        <f>'32-ALL C - 720 - M'!C5</f>
        <v>S.C.NETTUNO</v>
      </c>
      <c r="D99" s="50"/>
      <c r="E99" s="115" t="str">
        <f>'32-ALL C - 720 - M'!E5</f>
        <v>VISINTIN Giulio</v>
      </c>
      <c r="F99" s="67"/>
      <c r="G99" s="127">
        <f>'32-ALL C - 720 - M'!G5</f>
        <v>0</v>
      </c>
      <c r="H99" s="108">
        <f>'32-ALL C - 720 - M'!H5</f>
        <v>0</v>
      </c>
      <c r="I99" s="108">
        <f>'18-ALL B - 720 - M'!I100</f>
        <v>0</v>
      </c>
    </row>
    <row r="100" spans="1:9" ht="13.5">
      <c r="A100" s="104">
        <f>'32-ALL C - 720 - M'!A6</f>
        <v>3</v>
      </c>
      <c r="B100" s="48"/>
      <c r="C100" s="115" t="str">
        <f>'32-ALL C - 720 - M'!C6</f>
        <v>S.G.T. NAUTICA</v>
      </c>
      <c r="D100" s="50"/>
      <c r="E100" s="115" t="str">
        <f>'32-ALL C - 720 - M'!E6</f>
        <v>NESSI Cristiano</v>
      </c>
      <c r="F100" s="67"/>
      <c r="G100" s="127">
        <f>'32-ALL C - 720 - M'!G6</f>
        <v>0</v>
      </c>
      <c r="H100" s="108">
        <f>'32-ALL C - 720 - M'!H6</f>
        <v>0</v>
      </c>
      <c r="I100" s="108">
        <f>'18-ALL B - 720 - M'!I101</f>
        <v>0</v>
      </c>
    </row>
    <row r="101" spans="1:9" ht="13.5">
      <c r="A101" s="104">
        <f>'32-ALL C - 720 - M'!A7</f>
        <v>4</v>
      </c>
      <c r="B101" s="48"/>
      <c r="C101" s="115" t="str">
        <f>'32-ALL C - 720 - M'!C7</f>
        <v>S.N. G.PULLINO</v>
      </c>
      <c r="D101" s="50"/>
      <c r="E101" s="115" t="str">
        <f>'32-ALL C - 720 - M'!E7</f>
        <v>PRODAN Luca</v>
      </c>
      <c r="F101" s="67"/>
      <c r="G101" s="127">
        <f>'32-ALL C - 720 - M'!G7</f>
        <v>0</v>
      </c>
      <c r="H101" s="108">
        <f>'32-ALL C - 720 - M'!H7</f>
        <v>0</v>
      </c>
      <c r="I101" s="108">
        <f>'18-ALL B - 720 - M'!I102</f>
        <v>0</v>
      </c>
    </row>
    <row r="102" spans="1:9" ht="13.5">
      <c r="A102" s="104">
        <f>'32-ALL C - 720 - M'!A8</f>
        <v>5</v>
      </c>
      <c r="B102" s="48"/>
      <c r="C102" s="115" t="str">
        <f>'32-ALL C - 720 - M'!C8</f>
        <v>S.C. TIMAVO</v>
      </c>
      <c r="D102" s="50"/>
      <c r="E102" s="115" t="str">
        <f>'32-ALL C - 720 - M'!E8</f>
        <v>MIRABITO Riccardo</v>
      </c>
      <c r="F102" s="67"/>
      <c r="G102" s="127">
        <f>'32-ALL C - 720 - M'!G8</f>
        <v>0</v>
      </c>
      <c r="H102" s="108">
        <f>'32-ALL C - 720 - M'!H8</f>
        <v>0</v>
      </c>
      <c r="I102" s="108">
        <f>'18-ALL B - 720 - M'!I103</f>
        <v>0</v>
      </c>
    </row>
    <row r="103" spans="1:9" ht="13.5">
      <c r="A103" s="104">
        <f>'32-ALL C - 720 - M'!A9</f>
        <v>6</v>
      </c>
      <c r="B103" s="48"/>
      <c r="C103" s="115" t="str">
        <f>'32-ALL C - 720 - M'!C9</f>
        <v>S.N. G.PULLINO</v>
      </c>
      <c r="D103" s="50"/>
      <c r="E103" s="115" t="str">
        <f>'32-ALL C - 720 - M'!E9</f>
        <v>DONATO Piero</v>
      </c>
      <c r="F103" s="67"/>
      <c r="G103" s="127">
        <f>'32-ALL C - 720 - M'!G9</f>
        <v>0</v>
      </c>
      <c r="H103" s="108">
        <f>'32-ALL C - 720 - M'!H9</f>
        <v>0</v>
      </c>
      <c r="I103" s="108">
        <f>'18-ALL B - 720 - M'!I104</f>
        <v>0</v>
      </c>
    </row>
    <row r="104" spans="1:9" ht="13.5">
      <c r="A104" s="104">
        <f>'32-ALL C - 720 - M'!A10</f>
        <v>7</v>
      </c>
      <c r="B104" s="48"/>
      <c r="C104" s="115" t="str">
        <f>'32-ALL C - 720 - M'!C10</f>
        <v>CANOA S.GIORGIO</v>
      </c>
      <c r="D104" s="50"/>
      <c r="E104" s="115" t="str">
        <f>'32-ALL C - 720 - M'!E10</f>
        <v>PEZ Vittorio</v>
      </c>
      <c r="F104" s="67"/>
      <c r="G104" s="127">
        <f>'32-ALL C - 720 - M'!G10</f>
        <v>0</v>
      </c>
      <c r="H104" s="108">
        <f>'32-ALL C - 720 - M'!H10</f>
        <v>0</v>
      </c>
      <c r="I104" s="108">
        <f>'18-ALL B - 720 - M'!I105</f>
        <v>0</v>
      </c>
    </row>
    <row r="105" spans="1:9" ht="13.5">
      <c r="A105" s="104">
        <f>'32-ALL C - 720 - M'!A11</f>
        <v>0</v>
      </c>
      <c r="B105" s="48"/>
      <c r="C105" s="115">
        <f>'32-ALL C - 720 - M'!C11</f>
        <v>0</v>
      </c>
      <c r="D105" s="50"/>
      <c r="E105" s="115">
        <f>'32-ALL C - 720 - M'!E11</f>
        <v>0</v>
      </c>
      <c r="F105" s="67"/>
      <c r="G105" s="127">
        <f>'32-ALL C - 720 - M'!G11</f>
        <v>0</v>
      </c>
      <c r="H105" s="108">
        <f>'32-ALL C - 720 - M'!H11</f>
        <v>0</v>
      </c>
      <c r="I105" s="108">
        <f>'18-ALL B - 720 - M'!I106</f>
        <v>0</v>
      </c>
    </row>
    <row r="106" spans="1:9" ht="13.5">
      <c r="A106" s="104">
        <f>'32-ALL C - 720 - M'!A12</f>
        <v>0</v>
      </c>
      <c r="B106" s="48"/>
      <c r="C106" s="115">
        <f>'32-ALL C - 720 - M'!C12</f>
        <v>0</v>
      </c>
      <c r="D106" s="50"/>
      <c r="E106" s="115">
        <f>'32-ALL C - 720 - M'!E12</f>
        <v>0</v>
      </c>
      <c r="F106" s="67"/>
      <c r="G106" s="127">
        <f>'32-ALL C - 720 - M'!G12</f>
        <v>0</v>
      </c>
      <c r="H106" s="108">
        <f>'32-ALL C - 720 - M'!H12</f>
        <v>0</v>
      </c>
      <c r="I106" s="108">
        <f>'18-ALL B - 720 - M'!I107</f>
        <v>0</v>
      </c>
    </row>
    <row r="107" spans="1:9" ht="13.5">
      <c r="A107" s="104">
        <f>'32-ALL C - 720 - M'!A13</f>
        <v>0</v>
      </c>
      <c r="B107" s="48"/>
      <c r="C107" s="115">
        <f>'32-ALL C - 720 - M'!C13</f>
        <v>0</v>
      </c>
      <c r="D107" s="50"/>
      <c r="E107" s="115">
        <f>'32-ALL C - 720 - M'!E13</f>
        <v>0</v>
      </c>
      <c r="F107" s="67"/>
      <c r="G107" s="127">
        <f>'32-ALL C - 720 - M'!G13</f>
        <v>0</v>
      </c>
      <c r="H107" s="108">
        <f>'32-ALL C - 720 - M'!H13</f>
        <v>0</v>
      </c>
      <c r="I107" s="108">
        <f>'18-ALL B - 720 - M'!I108</f>
        <v>0</v>
      </c>
    </row>
    <row r="108" spans="1:9" ht="13.5">
      <c r="A108" s="104">
        <f>'32-ALL C - 720 - M'!A14</f>
        <v>0</v>
      </c>
      <c r="B108" s="48"/>
      <c r="C108" s="115">
        <f>'32-ALL C - 720 - M'!C14</f>
        <v>0</v>
      </c>
      <c r="D108" s="50"/>
      <c r="E108" s="115">
        <f>'32-ALL C - 720 - M'!E14</f>
        <v>0</v>
      </c>
      <c r="F108" s="67"/>
      <c r="G108" s="127">
        <f>'32-ALL C - 720 - M'!G14</f>
        <v>0</v>
      </c>
      <c r="H108" s="108">
        <f>'32-ALL C - 720 - M'!H14</f>
        <v>0</v>
      </c>
      <c r="I108" s="108">
        <f>'18-ALL B - 720 - M'!I109</f>
        <v>0</v>
      </c>
    </row>
    <row r="109" spans="1:9" ht="13.5">
      <c r="A109" s="104">
        <f>'32-ALL C - 720 - M'!A15</f>
        <v>0</v>
      </c>
      <c r="B109" s="48"/>
      <c r="C109" s="115">
        <f>'32-ALL C - 720 - M'!C15</f>
        <v>0</v>
      </c>
      <c r="D109" s="50"/>
      <c r="E109" s="115">
        <f>'32-ALL C - 720 - M'!E15</f>
        <v>0</v>
      </c>
      <c r="F109" s="67"/>
      <c r="G109" s="127">
        <f>'32-ALL C - 720 - M'!G15</f>
        <v>0</v>
      </c>
      <c r="H109" s="108">
        <f>'32-ALL C - 720 - M'!H15</f>
        <v>0</v>
      </c>
      <c r="I109" s="108">
        <f>'18-ALL B - 720 - M'!I110</f>
        <v>0</v>
      </c>
    </row>
    <row r="110" spans="1:9" ht="13.5">
      <c r="A110" s="104">
        <f>'32-ALL C - 720 - M'!A16</f>
        <v>0</v>
      </c>
      <c r="B110" s="48"/>
      <c r="C110" s="115">
        <f>'32-ALL C - 720 - M'!C16</f>
        <v>0</v>
      </c>
      <c r="D110" s="50"/>
      <c r="E110" s="115">
        <f>'32-ALL C - 720 - M'!E16</f>
        <v>0</v>
      </c>
      <c r="F110" s="67"/>
      <c r="G110" s="127">
        <f>'32-ALL C - 720 - M'!G16</f>
        <v>0</v>
      </c>
      <c r="H110" s="108">
        <f>'32-ALL C - 720 - M'!H16</f>
        <v>0</v>
      </c>
      <c r="I110" s="108">
        <f>'18-ALL B - 720 - M'!I111</f>
        <v>0</v>
      </c>
    </row>
    <row r="111" spans="1:9" ht="13.5">
      <c r="A111" s="104">
        <f>'32-ALL C - 720 - M'!A17</f>
        <v>0</v>
      </c>
      <c r="B111" s="48"/>
      <c r="C111" s="115">
        <f>'32-ALL C - 720 - M'!C17</f>
        <v>0</v>
      </c>
      <c r="D111" s="50"/>
      <c r="E111" s="115">
        <f>'32-ALL C - 720 - M'!E17</f>
        <v>0</v>
      </c>
      <c r="F111" s="67"/>
      <c r="G111" s="127">
        <f>'32-ALL C - 720 - M'!G17</f>
        <v>0</v>
      </c>
      <c r="H111" s="108">
        <f>'32-ALL C - 720 - M'!H17</f>
        <v>0</v>
      </c>
      <c r="I111" s="108">
        <f>'18-ALL B - 720 - M'!I112</f>
        <v>0</v>
      </c>
    </row>
    <row r="112" spans="1:9" ht="13.5">
      <c r="A112" s="104">
        <f>'32-ALL C - 720 - M'!A18</f>
        <v>0</v>
      </c>
      <c r="B112" s="48"/>
      <c r="C112" s="115">
        <f>'32-ALL C - 720 - M'!C18</f>
        <v>0</v>
      </c>
      <c r="D112" s="50"/>
      <c r="E112" s="115">
        <f>'32-ALL C - 720 - M'!E18</f>
        <v>0</v>
      </c>
      <c r="F112" s="67"/>
      <c r="G112" s="127">
        <f>'32-ALL C - 720 - M'!G18</f>
        <v>0</v>
      </c>
      <c r="H112" s="108">
        <f>'32-ALL C - 720 - M'!H18</f>
        <v>0</v>
      </c>
      <c r="I112" s="108">
        <f>'18-ALL B - 720 - M'!I113</f>
        <v>0</v>
      </c>
    </row>
    <row r="113" spans="1:9" ht="13.5">
      <c r="A113" s="104">
        <f>'32-ALL C - 720 - M'!A19</f>
        <v>0</v>
      </c>
      <c r="B113" s="48"/>
      <c r="C113" s="115">
        <f>'32-ALL C - 720 - M'!C19</f>
        <v>0</v>
      </c>
      <c r="D113" s="50"/>
      <c r="E113" s="115">
        <f>'32-ALL C - 720 - M'!E19</f>
        <v>0</v>
      </c>
      <c r="F113" s="67"/>
      <c r="G113" s="127">
        <f>'32-ALL C - 720 - M'!G19</f>
        <v>0</v>
      </c>
      <c r="H113" s="108">
        <f>'32-ALL C - 720 - M'!H19</f>
        <v>0</v>
      </c>
      <c r="I113" s="108">
        <f>'18-ALL B - 720 - M'!I114</f>
        <v>0</v>
      </c>
    </row>
    <row r="114" spans="1:9" ht="13.5">
      <c r="A114" s="104">
        <f>'32-ALL C - 720 - M'!A20</f>
        <v>0</v>
      </c>
      <c r="B114" s="48"/>
      <c r="C114" s="115">
        <f>'32-ALL C - 720 - M'!C20</f>
        <v>0</v>
      </c>
      <c r="D114" s="50"/>
      <c r="E114" s="115">
        <f>'32-ALL C - 720 - M'!E20</f>
        <v>0</v>
      </c>
      <c r="F114" s="67"/>
      <c r="G114" s="127">
        <f>'32-ALL C - 720 - M'!G20</f>
        <v>0</v>
      </c>
      <c r="H114" s="108">
        <f>'32-ALL C - 720 - M'!H20</f>
        <v>0</v>
      </c>
      <c r="I114" s="108">
        <f>'18-ALL B - 720 - M'!I115</f>
        <v>0</v>
      </c>
    </row>
    <row r="115" spans="1:9" ht="13.5">
      <c r="A115" s="104">
        <f>'32-ALL C - 720 - M'!A21</f>
        <v>0</v>
      </c>
      <c r="B115" s="48"/>
      <c r="C115" s="115">
        <f>'32-ALL C - 720 - M'!C21</f>
        <v>0</v>
      </c>
      <c r="D115" s="50"/>
      <c r="E115" s="115">
        <f>'32-ALL C - 720 - M'!E21</f>
        <v>0</v>
      </c>
      <c r="F115" s="67"/>
      <c r="G115" s="127">
        <f>'32-ALL C - 720 - M'!G21</f>
        <v>0</v>
      </c>
      <c r="H115" s="108">
        <f>'32-ALL C - 720 - M'!H21</f>
        <v>0</v>
      </c>
      <c r="I115" s="108">
        <f>'18-ALL B - 720 - M'!I116</f>
        <v>0</v>
      </c>
    </row>
    <row r="116" spans="1:9" ht="13.5">
      <c r="A116" s="104">
        <f>'32-ALL C - 720 - M'!A22</f>
        <v>0</v>
      </c>
      <c r="B116" s="48"/>
      <c r="C116" s="115">
        <f>'32-ALL C - 720 - M'!C22</f>
        <v>0</v>
      </c>
      <c r="D116" s="50"/>
      <c r="E116" s="115">
        <f>'32-ALL C - 720 - M'!E22</f>
        <v>0</v>
      </c>
      <c r="F116" s="67"/>
      <c r="G116" s="127">
        <f>'32-ALL C - 720 - M'!G22</f>
        <v>0</v>
      </c>
      <c r="H116" s="108">
        <f>'32-ALL C - 720 - M'!H22</f>
        <v>0</v>
      </c>
      <c r="I116" s="108">
        <f>'18-ALL B - 720 - M'!I117</f>
        <v>0</v>
      </c>
    </row>
    <row r="117" spans="1:9" ht="13.5">
      <c r="A117" s="104">
        <f>'32-ALL C - 720 - M'!A23</f>
        <v>0</v>
      </c>
      <c r="B117" s="48"/>
      <c r="C117" s="115">
        <f>'32-ALL C - 720 - M'!C23</f>
        <v>0</v>
      </c>
      <c r="D117" s="50"/>
      <c r="E117" s="115">
        <f>'32-ALL C - 720 - M'!E23</f>
        <v>0</v>
      </c>
      <c r="F117" s="67"/>
      <c r="G117" s="127">
        <f>'32-ALL C - 720 - M'!G23</f>
        <v>0</v>
      </c>
      <c r="H117" s="108">
        <f>'32-ALL C - 720 - M'!H23</f>
        <v>0</v>
      </c>
      <c r="I117" s="108">
        <f>'18-ALL B - 720 - M'!I118</f>
        <v>0</v>
      </c>
    </row>
    <row r="118" spans="1:9" ht="13.5">
      <c r="A118" s="104">
        <f>'32-ALL C - 720 - M'!A24</f>
        <v>0</v>
      </c>
      <c r="B118" s="48"/>
      <c r="C118" s="115">
        <f>'32-ALL C - 720 - M'!C24</f>
        <v>0</v>
      </c>
      <c r="D118" s="50"/>
      <c r="E118" s="115">
        <f>'32-ALL C - 720 - M'!E24</f>
        <v>0</v>
      </c>
      <c r="F118" s="67"/>
      <c r="G118" s="127">
        <f>'32-ALL C - 720 - M'!G24</f>
        <v>0</v>
      </c>
      <c r="H118" s="108">
        <f>'32-ALL C - 720 - M'!H24</f>
        <v>0</v>
      </c>
      <c r="I118" s="108">
        <f>'18-ALL B - 720 - M'!I119</f>
        <v>0</v>
      </c>
    </row>
    <row r="119" spans="1:9" ht="13.5">
      <c r="A119" s="104">
        <f>'32-ALL C - 720 - M'!A25</f>
        <v>0</v>
      </c>
      <c r="B119" s="48"/>
      <c r="C119" s="115">
        <f>'32-ALL C - 720 - M'!C25</f>
        <v>0</v>
      </c>
      <c r="D119" s="50"/>
      <c r="E119" s="115">
        <f>'32-ALL C - 720 - M'!E25</f>
        <v>0</v>
      </c>
      <c r="F119" s="67"/>
      <c r="G119" s="127">
        <f>'32-ALL C - 720 - M'!G25</f>
        <v>0</v>
      </c>
      <c r="H119" s="108">
        <f>'32-ALL C - 720 - M'!H25</f>
        <v>0</v>
      </c>
      <c r="I119" s="108">
        <f>'18-ALL B - 720 - M'!I120</f>
        <v>0</v>
      </c>
    </row>
    <row r="120" spans="1:9" ht="13.5">
      <c r="A120" s="104">
        <f>'32-ALL C - 720 - M'!A26</f>
        <v>0</v>
      </c>
      <c r="B120" s="48"/>
      <c r="C120" s="115">
        <f>'32-ALL C - 720 - M'!C26</f>
        <v>0</v>
      </c>
      <c r="D120" s="50"/>
      <c r="E120" s="115">
        <f>'32-ALL C - 720 - M'!E26</f>
        <v>0</v>
      </c>
      <c r="F120" s="67"/>
      <c r="G120" s="127">
        <f>'32-ALL C - 720 - M'!G26</f>
        <v>0</v>
      </c>
      <c r="H120" s="108">
        <f>'32-ALL C - 720 - M'!H26</f>
        <v>0</v>
      </c>
      <c r="I120" s="108">
        <f>'18-ALL B - 720 - M'!I121</f>
        <v>0</v>
      </c>
    </row>
    <row r="121" spans="1:9" ht="14.25" thickBot="1">
      <c r="A121" s="109">
        <f>'32-ALL C - 720 - M'!A27</f>
        <v>0</v>
      </c>
      <c r="B121" s="53"/>
      <c r="C121" s="120">
        <f>'32-ALL C - 720 - M'!C27</f>
        <v>0</v>
      </c>
      <c r="D121" s="40"/>
      <c r="E121" s="120">
        <f>'32-ALL C - 720 - M'!E27</f>
        <v>0</v>
      </c>
      <c r="F121" s="65"/>
      <c r="G121" s="128">
        <f>'32-ALL C - 720 - M'!G27</f>
        <v>0</v>
      </c>
      <c r="H121" s="113">
        <f>'32-ALL C - 720 - M'!H27</f>
        <v>0</v>
      </c>
      <c r="I121" s="170"/>
    </row>
    <row r="122" spans="1:9" ht="14.25" thickBot="1">
      <c r="A122" s="36"/>
      <c r="B122" s="54"/>
      <c r="C122" s="121"/>
      <c r="D122" s="36"/>
      <c r="E122" s="121"/>
      <c r="F122" s="68"/>
      <c r="H122" s="56"/>
      <c r="I122" s="36"/>
    </row>
    <row r="123" spans="1:9" s="90" customFormat="1" ht="14.25">
      <c r="A123" s="86" t="s">
        <v>143</v>
      </c>
      <c r="B123" s="85">
        <f>B96+1</f>
        <v>6</v>
      </c>
      <c r="C123" s="118"/>
      <c r="D123" s="87"/>
      <c r="E123" s="118">
        <v>720</v>
      </c>
      <c r="F123" s="87" t="s">
        <v>147</v>
      </c>
      <c r="G123" s="130" t="s">
        <v>133</v>
      </c>
      <c r="H123" s="88" t="s">
        <v>37</v>
      </c>
      <c r="I123" s="168"/>
    </row>
    <row r="124" spans="1:9" s="98" customFormat="1" ht="13.5" thickBot="1">
      <c r="A124" s="91" t="s">
        <v>6</v>
      </c>
      <c r="B124" s="92"/>
      <c r="C124" s="93" t="s">
        <v>7</v>
      </c>
      <c r="D124" s="94"/>
      <c r="E124" s="93" t="s">
        <v>8</v>
      </c>
      <c r="F124" s="94"/>
      <c r="G124" s="131" t="s">
        <v>148</v>
      </c>
      <c r="H124" s="96" t="s">
        <v>10</v>
      </c>
      <c r="I124" s="167" t="s">
        <v>373</v>
      </c>
    </row>
    <row r="125" spans="1:9" ht="13.5">
      <c r="A125" s="99">
        <f>'24-ALL C - 720 - F'!A4</f>
        <v>1</v>
      </c>
      <c r="B125" s="43"/>
      <c r="C125" s="119" t="str">
        <f>'24-ALL C - 720 - F'!C4</f>
        <v>S.N. G.PULLINO</v>
      </c>
      <c r="D125" s="45"/>
      <c r="E125" s="119" t="str">
        <f>'24-ALL C - 720 - F'!E4</f>
        <v>FINOCCHIARO Beatrice</v>
      </c>
      <c r="F125" s="66"/>
      <c r="G125" s="126">
        <f>'24-ALL C - 720 - F'!G4</f>
        <v>0</v>
      </c>
      <c r="H125" s="103">
        <f>'24-ALL C - 720 - F'!H4</f>
        <v>0</v>
      </c>
      <c r="I125" s="103">
        <f>'18-ALL B - 720 - M'!I126</f>
        <v>0</v>
      </c>
    </row>
    <row r="126" spans="1:9" ht="13.5">
      <c r="A126" s="104">
        <f>'24-ALL C - 720 - F'!A5</f>
        <v>2</v>
      </c>
      <c r="B126" s="48"/>
      <c r="C126" s="115" t="str">
        <f>'24-ALL C - 720 - F'!C5</f>
        <v>CANOA S.GIORGIO</v>
      </c>
      <c r="D126" s="50"/>
      <c r="E126" s="115" t="str">
        <f>'24-ALL C - 720 - F'!E5</f>
        <v>PIPPIA Eleonora</v>
      </c>
      <c r="F126" s="67"/>
      <c r="G126" s="127">
        <f>'24-ALL C - 720 - F'!G5</f>
        <v>0</v>
      </c>
      <c r="H126" s="108">
        <f>'24-ALL C - 720 - F'!H5</f>
        <v>0</v>
      </c>
      <c r="I126" s="108">
        <f>'18-ALL B - 720 - M'!I127</f>
        <v>0</v>
      </c>
    </row>
    <row r="127" spans="1:9" ht="13.5">
      <c r="A127" s="104">
        <f>'24-ALL C - 720 - F'!A6</f>
        <v>3</v>
      </c>
      <c r="B127" s="48"/>
      <c r="C127" s="115" t="str">
        <f>'24-ALL C - 720 - F'!C6</f>
        <v>S.N. G.PULLINO</v>
      </c>
      <c r="D127" s="50"/>
      <c r="E127" s="115" t="str">
        <f>'24-ALL C - 720 - F'!E6</f>
        <v>DUIMOVICH Valeria</v>
      </c>
      <c r="F127" s="67"/>
      <c r="G127" s="127">
        <f>'24-ALL C - 720 - F'!G6</f>
        <v>0</v>
      </c>
      <c r="H127" s="108">
        <f>'24-ALL C - 720 - F'!H6</f>
        <v>0</v>
      </c>
      <c r="I127" s="108">
        <f>'18-ALL B - 720 - M'!I128</f>
        <v>0</v>
      </c>
    </row>
    <row r="128" spans="1:9" ht="13.5">
      <c r="A128" s="104">
        <f>'24-ALL C - 720 - F'!A7</f>
        <v>4</v>
      </c>
      <c r="B128" s="48"/>
      <c r="C128" s="115" t="str">
        <f>'24-ALL C - 720 - F'!C7</f>
        <v>C.M.M N. SAURO</v>
      </c>
      <c r="D128" s="50"/>
      <c r="E128" s="115" t="str">
        <f>'24-ALL C - 720 - F'!E7</f>
        <v>BARONI Bianca</v>
      </c>
      <c r="F128" s="67"/>
      <c r="G128" s="127">
        <f>'24-ALL C - 720 - F'!G7</f>
        <v>0</v>
      </c>
      <c r="H128" s="108">
        <f>'24-ALL C - 720 - F'!H7</f>
        <v>0</v>
      </c>
      <c r="I128" s="108">
        <f>'18-ALL B - 720 - M'!I129</f>
        <v>0</v>
      </c>
    </row>
    <row r="129" spans="1:9" ht="13.5">
      <c r="A129" s="104">
        <f>'24-ALL C - 720 - F'!A8</f>
        <v>5</v>
      </c>
      <c r="B129" s="48"/>
      <c r="C129" s="115" t="str">
        <f>'24-ALL C - 720 - F'!C8</f>
        <v>C.C. SATURNIA</v>
      </c>
      <c r="D129" s="50"/>
      <c r="E129" s="115" t="str">
        <f>'24-ALL C - 720 - F'!E8</f>
        <v>GAGGI  Ester</v>
      </c>
      <c r="F129" s="67"/>
      <c r="G129" s="127">
        <f>'24-ALL C - 720 - F'!G8</f>
        <v>0</v>
      </c>
      <c r="H129" s="108">
        <f>'24-ALL C - 720 - F'!H8</f>
        <v>0</v>
      </c>
      <c r="I129" s="108">
        <f>'18-ALL B - 720 - M'!I130</f>
        <v>0</v>
      </c>
    </row>
    <row r="130" spans="1:9" ht="13.5">
      <c r="A130" s="104">
        <f>'24-ALL C - 720 - F'!A9</f>
        <v>6</v>
      </c>
      <c r="B130" s="48"/>
      <c r="C130" s="115" t="str">
        <f>'24-ALL C - 720 - F'!C9</f>
        <v>S.N. G.PULLINO</v>
      </c>
      <c r="D130" s="50"/>
      <c r="E130" s="115" t="str">
        <f>'24-ALL C - 720 - F'!E9</f>
        <v>STRADI Alice</v>
      </c>
      <c r="F130" s="67"/>
      <c r="G130" s="127">
        <f>'24-ALL C - 720 - F'!G9</f>
        <v>0</v>
      </c>
      <c r="H130" s="108">
        <f>'24-ALL C - 720 - F'!H9</f>
        <v>0</v>
      </c>
      <c r="I130" s="108">
        <f>'18-ALL B - 720 - M'!I131</f>
        <v>0</v>
      </c>
    </row>
    <row r="131" spans="1:9" ht="13.5">
      <c r="A131" s="104">
        <f>'24-ALL C - 720 - F'!A10</f>
        <v>0</v>
      </c>
      <c r="B131" s="48"/>
      <c r="C131" s="115">
        <f>'24-ALL C - 720 - F'!C10</f>
        <v>0</v>
      </c>
      <c r="D131" s="50"/>
      <c r="E131" s="115">
        <f>'24-ALL C - 720 - F'!E10</f>
        <v>0</v>
      </c>
      <c r="F131" s="67"/>
      <c r="G131" s="127">
        <f>'24-ALL C - 720 - F'!G10</f>
        <v>0</v>
      </c>
      <c r="H131" s="108">
        <f>'24-ALL C - 720 - F'!H10</f>
        <v>0</v>
      </c>
      <c r="I131" s="108">
        <f>'18-ALL B - 720 - M'!I132</f>
        <v>0</v>
      </c>
    </row>
    <row r="132" spans="1:9" ht="13.5">
      <c r="A132" s="104">
        <f>'24-ALL C - 720 - F'!A11</f>
        <v>0</v>
      </c>
      <c r="B132" s="48"/>
      <c r="C132" s="115">
        <f>'24-ALL C - 720 - F'!C11</f>
        <v>0</v>
      </c>
      <c r="D132" s="50"/>
      <c r="E132" s="115">
        <f>'24-ALL C - 720 - F'!E11</f>
        <v>0</v>
      </c>
      <c r="F132" s="67"/>
      <c r="G132" s="127">
        <f>'24-ALL C - 720 - F'!G11</f>
        <v>0</v>
      </c>
      <c r="H132" s="108">
        <f>'24-ALL C - 720 - F'!H11</f>
        <v>0</v>
      </c>
      <c r="I132" s="108">
        <f>'18-ALL B - 720 - M'!I133</f>
        <v>0</v>
      </c>
    </row>
    <row r="133" spans="1:9" ht="13.5">
      <c r="A133" s="104">
        <f>'24-ALL C - 720 - F'!A12</f>
        <v>0</v>
      </c>
      <c r="B133" s="48"/>
      <c r="C133" s="115">
        <f>'24-ALL C - 720 - F'!C12</f>
        <v>0</v>
      </c>
      <c r="D133" s="50"/>
      <c r="E133" s="115">
        <f>'24-ALL C - 720 - F'!E12</f>
        <v>0</v>
      </c>
      <c r="F133" s="67"/>
      <c r="G133" s="127">
        <f>'24-ALL C - 720 - F'!G12</f>
        <v>0</v>
      </c>
      <c r="H133" s="108">
        <f>'24-ALL C - 720 - F'!H12</f>
        <v>0</v>
      </c>
      <c r="I133" s="108">
        <f>'18-ALL B - 720 - M'!I134</f>
        <v>0</v>
      </c>
    </row>
    <row r="134" spans="1:9" ht="13.5">
      <c r="A134" s="104">
        <f>'24-ALL C - 720 - F'!A13</f>
        <v>0</v>
      </c>
      <c r="B134" s="48"/>
      <c r="C134" s="115">
        <f>'24-ALL C - 720 - F'!C13</f>
        <v>0</v>
      </c>
      <c r="D134" s="50"/>
      <c r="E134" s="115">
        <f>'24-ALL C - 720 - F'!E13</f>
        <v>0</v>
      </c>
      <c r="F134" s="67"/>
      <c r="G134" s="127">
        <f>'24-ALL C - 720 - F'!G13</f>
        <v>0</v>
      </c>
      <c r="H134" s="108">
        <f>'24-ALL C - 720 - F'!H13</f>
        <v>0</v>
      </c>
      <c r="I134" s="108">
        <f>'18-ALL B - 720 - M'!I135</f>
        <v>0</v>
      </c>
    </row>
    <row r="135" spans="1:9" ht="13.5">
      <c r="A135" s="104">
        <f>'24-ALL C - 720 - F'!A14</f>
        <v>0</v>
      </c>
      <c r="B135" s="48"/>
      <c r="C135" s="115">
        <f>'24-ALL C - 720 - F'!C14</f>
        <v>0</v>
      </c>
      <c r="D135" s="50"/>
      <c r="E135" s="115">
        <f>'24-ALL C - 720 - F'!E14</f>
        <v>0</v>
      </c>
      <c r="F135" s="67"/>
      <c r="G135" s="127">
        <f>'24-ALL C - 720 - F'!G14</f>
        <v>0</v>
      </c>
      <c r="H135" s="108">
        <f>'24-ALL C - 720 - F'!H14</f>
        <v>0</v>
      </c>
      <c r="I135" s="108">
        <f>'18-ALL B - 720 - M'!I136</f>
        <v>0</v>
      </c>
    </row>
    <row r="136" spans="1:9" ht="13.5">
      <c r="A136" s="104">
        <f>'24-ALL C - 720 - F'!A15</f>
        <v>0</v>
      </c>
      <c r="B136" s="48"/>
      <c r="C136" s="115">
        <f>'24-ALL C - 720 - F'!C15</f>
        <v>0</v>
      </c>
      <c r="D136" s="50"/>
      <c r="E136" s="115">
        <f>'24-ALL C - 720 - F'!E15</f>
        <v>0</v>
      </c>
      <c r="F136" s="67"/>
      <c r="G136" s="127">
        <f>'24-ALL C - 720 - F'!G15</f>
        <v>0</v>
      </c>
      <c r="H136" s="108">
        <f>'24-ALL C - 720 - F'!H15</f>
        <v>0</v>
      </c>
      <c r="I136" s="108">
        <f>'18-ALL B - 720 - M'!I137</f>
        <v>0</v>
      </c>
    </row>
    <row r="137" spans="1:9" ht="13.5">
      <c r="A137" s="104">
        <f>'24-ALL C - 720 - F'!A16</f>
        <v>0</v>
      </c>
      <c r="B137" s="48"/>
      <c r="C137" s="115">
        <f>'24-ALL C - 720 - F'!C16</f>
        <v>0</v>
      </c>
      <c r="D137" s="50"/>
      <c r="E137" s="115">
        <f>'24-ALL C - 720 - F'!E16</f>
        <v>0</v>
      </c>
      <c r="F137" s="67"/>
      <c r="G137" s="127">
        <f>'24-ALL C - 720 - F'!G16</f>
        <v>0</v>
      </c>
      <c r="H137" s="108">
        <f>'24-ALL C - 720 - F'!H16</f>
        <v>0</v>
      </c>
      <c r="I137" s="108">
        <f>'18-ALL B - 720 - M'!I138</f>
        <v>0</v>
      </c>
    </row>
    <row r="138" spans="1:9" ht="13.5">
      <c r="A138" s="104">
        <f>'24-ALL C - 720 - F'!A17</f>
        <v>0</v>
      </c>
      <c r="B138" s="48"/>
      <c r="C138" s="115">
        <f>'24-ALL C - 720 - F'!C17</f>
        <v>0</v>
      </c>
      <c r="D138" s="50"/>
      <c r="E138" s="115">
        <f>'24-ALL C - 720 - F'!E17</f>
        <v>0</v>
      </c>
      <c r="F138" s="67"/>
      <c r="G138" s="127">
        <f>'24-ALL C - 720 - F'!G17</f>
        <v>0</v>
      </c>
      <c r="H138" s="108">
        <f>'24-ALL C - 720 - F'!H17</f>
        <v>0</v>
      </c>
      <c r="I138" s="108">
        <f>'18-ALL B - 720 - M'!I139</f>
        <v>0</v>
      </c>
    </row>
    <row r="139" spans="1:9" ht="13.5">
      <c r="A139" s="104">
        <f>'24-ALL C - 720 - F'!A18</f>
        <v>0</v>
      </c>
      <c r="B139" s="48"/>
      <c r="C139" s="115">
        <f>'24-ALL C - 720 - F'!C18</f>
        <v>0</v>
      </c>
      <c r="D139" s="50"/>
      <c r="E139" s="115">
        <f>'24-ALL C - 720 - F'!E18</f>
        <v>0</v>
      </c>
      <c r="F139" s="67"/>
      <c r="G139" s="127">
        <f>'24-ALL C - 720 - F'!G18</f>
        <v>0</v>
      </c>
      <c r="H139" s="108">
        <f>'24-ALL C - 720 - F'!H18</f>
        <v>0</v>
      </c>
      <c r="I139" s="108">
        <f>'18-ALL B - 720 - M'!I140</f>
        <v>0</v>
      </c>
    </row>
    <row r="140" spans="1:9" ht="13.5">
      <c r="A140" s="104">
        <f>'24-ALL C - 720 - F'!A19</f>
        <v>0</v>
      </c>
      <c r="B140" s="48"/>
      <c r="C140" s="115">
        <f>'24-ALL C - 720 - F'!C19</f>
        <v>0</v>
      </c>
      <c r="D140" s="50"/>
      <c r="E140" s="115">
        <f>'24-ALL C - 720 - F'!E19</f>
        <v>0</v>
      </c>
      <c r="F140" s="67"/>
      <c r="G140" s="127">
        <f>'24-ALL C - 720 - F'!G19</f>
        <v>0</v>
      </c>
      <c r="H140" s="108">
        <f>'24-ALL C - 720 - F'!H19</f>
        <v>0</v>
      </c>
      <c r="I140" s="108">
        <f>'18-ALL B - 720 - M'!I141</f>
        <v>0</v>
      </c>
    </row>
    <row r="141" spans="1:9" ht="13.5">
      <c r="A141" s="104">
        <f>'24-ALL C - 720 - F'!A20</f>
        <v>0</v>
      </c>
      <c r="B141" s="48"/>
      <c r="C141" s="115">
        <f>'24-ALL C - 720 - F'!C20</f>
        <v>0</v>
      </c>
      <c r="D141" s="50"/>
      <c r="E141" s="115">
        <f>'24-ALL C - 720 - F'!E20</f>
        <v>0</v>
      </c>
      <c r="F141" s="67"/>
      <c r="G141" s="127">
        <f>'24-ALL C - 720 - F'!G20</f>
        <v>0</v>
      </c>
      <c r="H141" s="108">
        <f>'24-ALL C - 720 - F'!H20</f>
        <v>0</v>
      </c>
      <c r="I141" s="108">
        <f>'18-ALL B - 720 - M'!I142</f>
        <v>0</v>
      </c>
    </row>
    <row r="142" spans="1:9" ht="13.5">
      <c r="A142" s="104">
        <f>'24-ALL C - 720 - F'!A21</f>
        <v>0</v>
      </c>
      <c r="B142" s="48"/>
      <c r="C142" s="115">
        <f>'24-ALL C - 720 - F'!C21</f>
        <v>0</v>
      </c>
      <c r="D142" s="50"/>
      <c r="E142" s="115">
        <f>'24-ALL C - 720 - F'!E21</f>
        <v>0</v>
      </c>
      <c r="F142" s="67"/>
      <c r="G142" s="127">
        <f>'24-ALL C - 720 - F'!G21</f>
        <v>0</v>
      </c>
      <c r="H142" s="108">
        <f>'24-ALL C - 720 - F'!H21</f>
        <v>0</v>
      </c>
      <c r="I142" s="108">
        <f>'18-ALL B - 720 - M'!I143</f>
        <v>0</v>
      </c>
    </row>
    <row r="143" spans="1:9" ht="13.5">
      <c r="A143" s="104">
        <f>'24-ALL C - 720 - F'!A22</f>
        <v>0</v>
      </c>
      <c r="B143" s="48"/>
      <c r="C143" s="115">
        <f>'24-ALL C - 720 - F'!C22</f>
        <v>0</v>
      </c>
      <c r="D143" s="50"/>
      <c r="E143" s="115">
        <f>'24-ALL C - 720 - F'!E22</f>
        <v>0</v>
      </c>
      <c r="F143" s="67"/>
      <c r="G143" s="127">
        <f>'24-ALL C - 720 - F'!G22</f>
        <v>0</v>
      </c>
      <c r="H143" s="108">
        <f>'24-ALL C - 720 - F'!H22</f>
        <v>0</v>
      </c>
      <c r="I143" s="108">
        <f>'18-ALL B - 720 - M'!I144</f>
        <v>0</v>
      </c>
    </row>
    <row r="144" spans="1:9" ht="14.25" thickBot="1">
      <c r="A144" s="109">
        <f>'24-ALL C - 720 - F'!A23</f>
        <v>0</v>
      </c>
      <c r="B144" s="53"/>
      <c r="C144" s="120">
        <f>'24-ALL C - 720 - F'!C23</f>
        <v>0</v>
      </c>
      <c r="D144" s="40"/>
      <c r="E144" s="120">
        <f>'24-ALL C - 720 - F'!E23</f>
        <v>0</v>
      </c>
      <c r="F144" s="65"/>
      <c r="G144" s="128">
        <f>'24-ALL C - 720 - F'!G23</f>
        <v>0</v>
      </c>
      <c r="H144" s="113">
        <f>'24-ALL C - 720 - F'!H23</f>
        <v>0</v>
      </c>
      <c r="I144" s="169">
        <f>'18-ALL B - 720 - M'!I145</f>
        <v>0</v>
      </c>
    </row>
    <row r="145" spans="1:9" ht="14.25" thickBot="1">
      <c r="A145" s="36"/>
      <c r="B145" s="54"/>
      <c r="C145" s="121"/>
      <c r="D145" s="36"/>
      <c r="E145" s="121"/>
      <c r="F145" s="68"/>
      <c r="H145" s="56"/>
      <c r="I145">
        <f>'18-ALL B - 720 - M'!I146</f>
        <v>0</v>
      </c>
    </row>
    <row r="146" spans="1:9" s="82" customFormat="1" ht="14.25">
      <c r="A146" s="78" t="s">
        <v>143</v>
      </c>
      <c r="B146" s="79">
        <f>B123+1</f>
        <v>7</v>
      </c>
      <c r="C146" s="117"/>
      <c r="D146" s="80"/>
      <c r="E146" s="117">
        <v>720</v>
      </c>
      <c r="F146" s="80" t="s">
        <v>144</v>
      </c>
      <c r="G146" s="124" t="s">
        <v>4</v>
      </c>
      <c r="H146" s="73" t="s">
        <v>37</v>
      </c>
      <c r="I146" s="168"/>
    </row>
    <row r="147" spans="1:9" s="69" customFormat="1" ht="13.5" thickBot="1">
      <c r="A147" s="74" t="s">
        <v>6</v>
      </c>
      <c r="B147" s="38"/>
      <c r="C147" s="75" t="s">
        <v>7</v>
      </c>
      <c r="D147" s="65"/>
      <c r="E147" s="75" t="s">
        <v>8</v>
      </c>
      <c r="F147" s="65"/>
      <c r="G147" s="125" t="s">
        <v>148</v>
      </c>
      <c r="H147" s="76" t="s">
        <v>10</v>
      </c>
      <c r="I147" s="167" t="s">
        <v>373</v>
      </c>
    </row>
    <row r="148" spans="1:9" ht="13.5">
      <c r="A148" s="99">
        <f>'8_9-CAD - 720 - M'!A4</f>
        <v>1</v>
      </c>
      <c r="B148" s="43"/>
      <c r="C148" s="119" t="str">
        <f>'8_9-CAD - 720 - M'!C4</f>
        <v>C.M.M N. SAURO</v>
      </c>
      <c r="D148" s="45"/>
      <c r="E148" s="119" t="str">
        <f>'8_9-CAD - 720 - M'!E4</f>
        <v>STANAJ Maurizio</v>
      </c>
      <c r="F148" s="66"/>
      <c r="G148" s="126">
        <f>'8_9-CAD - 720 - M'!G4</f>
        <v>0</v>
      </c>
      <c r="H148" s="103">
        <f>'8_9-CAD - 720 - M'!H4</f>
        <v>0</v>
      </c>
      <c r="I148" s="108">
        <f>'18-ALL B - 720 - M'!I149</f>
        <v>0</v>
      </c>
    </row>
    <row r="149" spans="1:9" ht="13.5">
      <c r="A149" s="104">
        <f>'8_9-CAD - 720 - M'!A5</f>
        <v>2</v>
      </c>
      <c r="B149" s="48"/>
      <c r="C149" s="115" t="str">
        <f>'8_9-CAD - 720 - M'!C5</f>
        <v>S.C.NETTUNO</v>
      </c>
      <c r="D149" s="50"/>
      <c r="E149" s="115" t="str">
        <f>'8_9-CAD - 720 - M'!E5</f>
        <v>COSTA Alberto</v>
      </c>
      <c r="F149" s="67"/>
      <c r="G149" s="127">
        <f>'8_9-CAD - 720 - M'!G5</f>
        <v>0</v>
      </c>
      <c r="H149" s="108">
        <f>'8_9-CAD - 720 - M'!H5</f>
        <v>0</v>
      </c>
      <c r="I149" s="108">
        <f>'18-ALL B - 720 - M'!I150</f>
        <v>0</v>
      </c>
    </row>
    <row r="150" spans="1:9" ht="13.5">
      <c r="A150" s="104">
        <f>'8_9-CAD - 720 - M'!A6</f>
        <v>3</v>
      </c>
      <c r="B150" s="48"/>
      <c r="C150" s="115" t="str">
        <f>'8_9-CAD - 720 - M'!C6</f>
        <v>S.G.T. NAUTICA</v>
      </c>
      <c r="D150" s="50"/>
      <c r="E150" s="115" t="str">
        <f>'8_9-CAD - 720 - M'!E6</f>
        <v>ANDREUZZI Stefano</v>
      </c>
      <c r="F150" s="67"/>
      <c r="G150" s="127">
        <f>'8_9-CAD - 720 - M'!G6</f>
        <v>0</v>
      </c>
      <c r="H150" s="108">
        <f>'8_9-CAD - 720 - M'!H6</f>
        <v>0</v>
      </c>
      <c r="I150" s="108">
        <f>'18-ALL B - 720 - M'!I151</f>
        <v>0</v>
      </c>
    </row>
    <row r="151" spans="1:9" ht="13.5">
      <c r="A151" s="104">
        <f>'8_9-CAD - 720 - M'!A7</f>
        <v>4</v>
      </c>
      <c r="B151" s="48"/>
      <c r="C151" s="115" t="str">
        <f>'8_9-CAD - 720 - M'!C7</f>
        <v>C.M.M N. SAURO</v>
      </c>
      <c r="D151" s="50"/>
      <c r="E151" s="115" t="str">
        <f>'8_9-CAD - 720 - M'!E7</f>
        <v>MANGANO Giorgio</v>
      </c>
      <c r="F151" s="67"/>
      <c r="G151" s="127">
        <f>'8_9-CAD - 720 - M'!G7</f>
        <v>0</v>
      </c>
      <c r="H151" s="108">
        <f>'8_9-CAD - 720 - M'!H7</f>
        <v>0</v>
      </c>
      <c r="I151" s="108">
        <f>'18-ALL B - 720 - M'!I152</f>
        <v>0</v>
      </c>
    </row>
    <row r="152" spans="1:9" ht="13.5">
      <c r="A152" s="104">
        <f>'8_9-CAD - 720 - M'!A8</f>
        <v>5</v>
      </c>
      <c r="B152" s="48"/>
      <c r="C152" s="115" t="str">
        <f>'8_9-CAD - 720 - M'!C8</f>
        <v>S.C.TIMAVO</v>
      </c>
      <c r="D152" s="50"/>
      <c r="E152" s="115" t="str">
        <f>'8_9-CAD - 720 - M'!E8</f>
        <v>FAZZARI Giuliano</v>
      </c>
      <c r="F152" s="67"/>
      <c r="G152" s="127">
        <f>'8_9-CAD - 720 - M'!G8</f>
        <v>0</v>
      </c>
      <c r="H152" s="108">
        <f>'8_9-CAD - 720 - M'!H8</f>
        <v>0</v>
      </c>
      <c r="I152" s="108">
        <f>'18-ALL B - 720 - M'!I153</f>
        <v>0</v>
      </c>
    </row>
    <row r="153" spans="1:9" ht="13.5">
      <c r="A153" s="104" t="str">
        <f>'8_9-CAD - 720 - M'!A9</f>
        <v> </v>
      </c>
      <c r="B153" s="48"/>
      <c r="C153" s="115" t="str">
        <f>'8_9-CAD - 720 - M'!C9</f>
        <v> </v>
      </c>
      <c r="D153" s="50"/>
      <c r="E153" s="115" t="str">
        <f>'8_9-CAD - 720 - M'!E9</f>
        <v> </v>
      </c>
      <c r="F153" s="67"/>
      <c r="G153" s="127">
        <f>'8_9-CAD - 720 - M'!G9</f>
        <v>0</v>
      </c>
      <c r="H153" s="108">
        <f>'8_9-CAD - 720 - M'!H9</f>
        <v>0</v>
      </c>
      <c r="I153" s="108">
        <f>'18-ALL B - 720 - M'!I154</f>
        <v>0</v>
      </c>
    </row>
    <row r="154" spans="1:9" ht="13.5">
      <c r="A154" s="104" t="str">
        <f>'8_9-CAD - 720 - M'!A10</f>
        <v> </v>
      </c>
      <c r="B154" s="48"/>
      <c r="C154" s="115" t="str">
        <f>'8_9-CAD - 720 - M'!C10</f>
        <v> </v>
      </c>
      <c r="D154" s="50"/>
      <c r="E154" s="115" t="str">
        <f>'8_9-CAD - 720 - M'!E10</f>
        <v> </v>
      </c>
      <c r="F154" s="67"/>
      <c r="G154" s="127">
        <f>'8_9-CAD - 720 - M'!G10</f>
        <v>0</v>
      </c>
      <c r="H154" s="108">
        <f>'8_9-CAD - 720 - M'!H10</f>
        <v>0</v>
      </c>
      <c r="I154" s="108">
        <f>'18-ALL B - 720 - M'!I155</f>
        <v>0</v>
      </c>
    </row>
    <row r="155" spans="1:9" ht="13.5">
      <c r="A155" s="104">
        <f>'8_9-CAD - 720 - M'!A11</f>
        <v>1</v>
      </c>
      <c r="B155" s="48"/>
      <c r="C155" s="115" t="str">
        <f>'8_9-CAD - 720 - M'!C11</f>
        <v>S.N. G.PULLINO</v>
      </c>
      <c r="D155" s="50"/>
      <c r="E155" s="115" t="str">
        <f>'8_9-CAD - 720 - M'!E11</f>
        <v>SOSSINI Federico</v>
      </c>
      <c r="F155" s="67"/>
      <c r="G155" s="127">
        <f>'8_9-CAD - 720 - M'!G11</f>
        <v>0</v>
      </c>
      <c r="H155" s="108">
        <f>'8_9-CAD - 720 - M'!H11</f>
        <v>0</v>
      </c>
      <c r="I155" s="108">
        <f>'18-ALL B - 720 - M'!I156</f>
        <v>0</v>
      </c>
    </row>
    <row r="156" spans="1:9" ht="13.5">
      <c r="A156" s="104">
        <f>'8_9-CAD - 720 - M'!A12</f>
        <v>2</v>
      </c>
      <c r="B156" s="48"/>
      <c r="C156" s="115" t="str">
        <f>'8_9-CAD - 720 - M'!C12</f>
        <v>C.M.M N. SAURO</v>
      </c>
      <c r="D156" s="50"/>
      <c r="E156" s="115" t="str">
        <f>'8_9-CAD - 720 - M'!E12</f>
        <v>DELUCA Davide</v>
      </c>
      <c r="F156" s="67"/>
      <c r="G156" s="127">
        <f>'8_9-CAD - 720 - M'!G12</f>
        <v>0</v>
      </c>
      <c r="H156" s="108">
        <f>'8_9-CAD - 720 - M'!H12</f>
        <v>0</v>
      </c>
      <c r="I156" s="108">
        <f>'18-ALL B - 720 - M'!I157</f>
        <v>0</v>
      </c>
    </row>
    <row r="157" spans="1:9" ht="13.5">
      <c r="A157" s="104">
        <f>'8_9-CAD - 720 - M'!A13</f>
        <v>3</v>
      </c>
      <c r="B157" s="48"/>
      <c r="C157" s="115" t="str">
        <f>'8_9-CAD - 720 - M'!C13</f>
        <v>C.C. SATURNIA</v>
      </c>
      <c r="D157" s="50"/>
      <c r="E157" s="115" t="str">
        <f>'8_9-CAD - 720 - M'!E13</f>
        <v>BORDIN Pier Nicolò</v>
      </c>
      <c r="F157" s="67"/>
      <c r="G157" s="127">
        <f>'8_9-CAD - 720 - M'!G13</f>
        <v>0</v>
      </c>
      <c r="H157" s="108">
        <f>'8_9-CAD - 720 - M'!H13</f>
        <v>0</v>
      </c>
      <c r="I157" s="108">
        <f>'18-ALL B - 720 - M'!I158</f>
        <v>0</v>
      </c>
    </row>
    <row r="158" spans="1:9" ht="13.5">
      <c r="A158" s="104">
        <f>'8_9-CAD - 720 - M'!A14</f>
        <v>4</v>
      </c>
      <c r="B158" s="48"/>
      <c r="C158" s="115" t="str">
        <f>'8_9-CAD - 720 - M'!C14</f>
        <v>C.M.M N. SAURO</v>
      </c>
      <c r="D158" s="50"/>
      <c r="E158" s="115" t="str">
        <f>'8_9-CAD - 720 - M'!E14</f>
        <v>ESOPI Tommaso</v>
      </c>
      <c r="F158" s="67"/>
      <c r="G158" s="127">
        <f>'8_9-CAD - 720 - M'!G14</f>
        <v>0</v>
      </c>
      <c r="H158" s="108">
        <f>'8_9-CAD - 720 - M'!H14</f>
        <v>0</v>
      </c>
      <c r="I158" s="108">
        <f>'18-ALL B - 720 - M'!I159</f>
        <v>0</v>
      </c>
    </row>
    <row r="159" spans="1:9" ht="13.5">
      <c r="A159" s="104">
        <f>'8_9-CAD - 720 - M'!A15</f>
        <v>0</v>
      </c>
      <c r="B159" s="48"/>
      <c r="C159" s="115">
        <f>'8_9-CAD - 720 - M'!C15</f>
        <v>0</v>
      </c>
      <c r="D159" s="50"/>
      <c r="E159" s="115">
        <f>'8_9-CAD - 720 - M'!E15</f>
        <v>0</v>
      </c>
      <c r="F159" s="67"/>
      <c r="G159" s="127">
        <f>'8_9-CAD - 720 - M'!G15</f>
        <v>0</v>
      </c>
      <c r="H159" s="108">
        <f>'8_9-CAD - 720 - M'!H15</f>
        <v>0</v>
      </c>
      <c r="I159" s="108">
        <f>'18-ALL B - 720 - M'!I160</f>
        <v>0</v>
      </c>
    </row>
    <row r="160" spans="1:9" ht="13.5">
      <c r="A160" s="104">
        <f>'8_9-CAD - 720 - M'!A16</f>
        <v>0</v>
      </c>
      <c r="B160" s="48"/>
      <c r="C160" s="115">
        <f>'8_9-CAD - 720 - M'!C16</f>
        <v>0</v>
      </c>
      <c r="D160" s="50"/>
      <c r="E160" s="115">
        <f>'8_9-CAD - 720 - M'!E16</f>
        <v>0</v>
      </c>
      <c r="F160" s="67"/>
      <c r="G160" s="127">
        <f>'8_9-CAD - 720 - M'!G16</f>
        <v>0</v>
      </c>
      <c r="H160" s="108">
        <f>'8_9-CAD - 720 - M'!H16</f>
        <v>0</v>
      </c>
      <c r="I160" s="108">
        <f>'18-ALL B - 720 - M'!I161</f>
        <v>0</v>
      </c>
    </row>
    <row r="161" spans="1:9" ht="13.5">
      <c r="A161" s="104">
        <f>'8_9-CAD - 720 - M'!A17</f>
        <v>0</v>
      </c>
      <c r="B161" s="48"/>
      <c r="C161" s="115">
        <f>'8_9-CAD - 720 - M'!C17</f>
        <v>0</v>
      </c>
      <c r="D161" s="50"/>
      <c r="E161" s="115">
        <f>'8_9-CAD - 720 - M'!E17</f>
        <v>0</v>
      </c>
      <c r="F161" s="67"/>
      <c r="G161" s="127">
        <f>'8_9-CAD - 720 - M'!G17</f>
        <v>0</v>
      </c>
      <c r="H161" s="108">
        <f>'8_9-CAD - 720 - M'!H17</f>
        <v>0</v>
      </c>
      <c r="I161" s="108">
        <f>'18-ALL B - 720 - M'!I162</f>
        <v>0</v>
      </c>
    </row>
    <row r="162" spans="1:9" ht="13.5">
      <c r="A162" s="104">
        <f>'8_9-CAD - 720 - M'!A18</f>
        <v>0</v>
      </c>
      <c r="B162" s="48"/>
      <c r="C162" s="115">
        <f>'8_9-CAD - 720 - M'!C18</f>
        <v>0</v>
      </c>
      <c r="D162" s="50"/>
      <c r="E162" s="115">
        <f>'8_9-CAD - 720 - M'!E18</f>
        <v>0</v>
      </c>
      <c r="F162" s="67"/>
      <c r="G162" s="127">
        <f>'8_9-CAD - 720 - M'!G18</f>
        <v>0</v>
      </c>
      <c r="H162" s="108">
        <f>'8_9-CAD - 720 - M'!H18</f>
        <v>0</v>
      </c>
      <c r="I162" s="108">
        <f>'18-ALL B - 720 - M'!I163</f>
        <v>0</v>
      </c>
    </row>
    <row r="163" spans="1:9" ht="13.5">
      <c r="A163" s="104">
        <f>'8_9-CAD - 720 - M'!A19</f>
        <v>0</v>
      </c>
      <c r="B163" s="48"/>
      <c r="C163" s="115">
        <f>'8_9-CAD - 720 - M'!C19</f>
        <v>0</v>
      </c>
      <c r="D163" s="50"/>
      <c r="E163" s="115">
        <f>'8_9-CAD - 720 - M'!E19</f>
        <v>0</v>
      </c>
      <c r="F163" s="67"/>
      <c r="G163" s="127">
        <f>'8_9-CAD - 720 - M'!G19</f>
        <v>0</v>
      </c>
      <c r="H163" s="108">
        <f>'8_9-CAD - 720 - M'!H19</f>
        <v>0</v>
      </c>
      <c r="I163" s="108">
        <f>'18-ALL B - 720 - M'!I164</f>
        <v>0</v>
      </c>
    </row>
    <row r="164" spans="1:9" ht="13.5">
      <c r="A164" s="104">
        <f>'8_9-CAD - 720 - M'!A20</f>
        <v>0</v>
      </c>
      <c r="B164" s="48"/>
      <c r="C164" s="115">
        <f>'8_9-CAD - 720 - M'!C20</f>
        <v>0</v>
      </c>
      <c r="D164" s="50"/>
      <c r="E164" s="115">
        <f>'8_9-CAD - 720 - M'!E20</f>
        <v>0</v>
      </c>
      <c r="F164" s="67"/>
      <c r="G164" s="127">
        <f>'8_9-CAD - 720 - M'!G20</f>
        <v>0</v>
      </c>
      <c r="H164" s="108">
        <f>'8_9-CAD - 720 - M'!H20</f>
        <v>0</v>
      </c>
      <c r="I164" s="108">
        <f>'18-ALL B - 720 - M'!I165</f>
        <v>0</v>
      </c>
    </row>
    <row r="165" spans="1:9" ht="13.5">
      <c r="A165" s="104">
        <f>'8_9-CAD - 720 - M'!A21</f>
        <v>0</v>
      </c>
      <c r="B165" s="48"/>
      <c r="C165" s="115">
        <f>'8_9-CAD - 720 - M'!C21</f>
        <v>0</v>
      </c>
      <c r="D165" s="50"/>
      <c r="E165" s="115">
        <f>'8_9-CAD - 720 - M'!E21</f>
        <v>0</v>
      </c>
      <c r="F165" s="67"/>
      <c r="G165" s="127">
        <f>'8_9-CAD - 720 - M'!G21</f>
        <v>0</v>
      </c>
      <c r="H165" s="108">
        <f>'8_9-CAD - 720 - M'!H21</f>
        <v>0</v>
      </c>
      <c r="I165" s="108">
        <f>'18-ALL B - 720 - M'!I166</f>
        <v>0</v>
      </c>
    </row>
    <row r="166" spans="1:9" ht="13.5">
      <c r="A166" s="104">
        <f>'8_9-CAD - 720 - M'!A22</f>
        <v>0</v>
      </c>
      <c r="B166" s="48"/>
      <c r="C166" s="115">
        <f>'8_9-CAD - 720 - M'!C22</f>
        <v>0</v>
      </c>
      <c r="D166" s="50"/>
      <c r="E166" s="115">
        <f>'8_9-CAD - 720 - M'!E22</f>
        <v>0</v>
      </c>
      <c r="F166" s="67"/>
      <c r="G166" s="127">
        <f>'8_9-CAD - 720 - M'!G22</f>
        <v>0</v>
      </c>
      <c r="H166" s="108">
        <f>'8_9-CAD - 720 - M'!H22</f>
        <v>0</v>
      </c>
      <c r="I166" s="108">
        <f>'18-ALL B - 720 - M'!I167</f>
        <v>0</v>
      </c>
    </row>
    <row r="167" spans="1:9" ht="13.5">
      <c r="A167" s="104">
        <f>'8_9-CAD - 720 - M'!A23</f>
        <v>0</v>
      </c>
      <c r="B167" s="48"/>
      <c r="C167" s="115">
        <f>'8_9-CAD - 720 - M'!C23</f>
        <v>0</v>
      </c>
      <c r="D167" s="50"/>
      <c r="E167" s="115">
        <f>'8_9-CAD - 720 - M'!E23</f>
        <v>0</v>
      </c>
      <c r="F167" s="67"/>
      <c r="G167" s="127">
        <f>'8_9-CAD - 720 - M'!G23</f>
        <v>0</v>
      </c>
      <c r="H167" s="108">
        <f>'8_9-CAD - 720 - M'!H23</f>
        <v>0</v>
      </c>
      <c r="I167" s="108">
        <f>'18-ALL B - 720 - M'!I168</f>
        <v>0</v>
      </c>
    </row>
    <row r="168" spans="1:9" ht="13.5">
      <c r="A168" s="104">
        <f>'8_9-CAD - 720 - M'!A24</f>
        <v>0</v>
      </c>
      <c r="B168" s="60"/>
      <c r="C168" s="115">
        <f>'8_9-CAD - 720 - M'!C24</f>
        <v>0</v>
      </c>
      <c r="D168" s="50"/>
      <c r="E168" s="115">
        <f>'8_9-CAD - 720 - M'!E24</f>
        <v>0</v>
      </c>
      <c r="F168" s="67"/>
      <c r="G168" s="127">
        <f>'8_9-CAD - 720 - M'!G24</f>
        <v>0</v>
      </c>
      <c r="H168" s="108">
        <f>'8_9-CAD - 720 - M'!H24</f>
        <v>0</v>
      </c>
      <c r="I168" s="108">
        <f>'18-ALL B - 720 - M'!I169</f>
        <v>0</v>
      </c>
    </row>
    <row r="169" spans="1:9" ht="14.25" thickBot="1">
      <c r="A169" s="109">
        <f>'8_9-CAD - 720 - M'!A25</f>
        <v>0</v>
      </c>
      <c r="B169" s="53"/>
      <c r="C169" s="120">
        <f>'8_9-CAD - 720 - M'!C25</f>
        <v>0</v>
      </c>
      <c r="D169" s="40"/>
      <c r="E169" s="120">
        <f>'8_9-CAD - 720 - M'!E25</f>
        <v>0</v>
      </c>
      <c r="F169" s="65"/>
      <c r="G169" s="128">
        <f>'8_9-CAD - 720 - M'!G25</f>
        <v>0</v>
      </c>
      <c r="H169" s="113">
        <f>'8_9-CAD - 720 - M'!H25</f>
        <v>0</v>
      </c>
      <c r="I169" s="169">
        <f>'18-ALL B - 720 - M'!I170</f>
        <v>0</v>
      </c>
    </row>
    <row r="170" spans="1:9" ht="14.25" thickBot="1">
      <c r="A170" s="57"/>
      <c r="B170" s="58"/>
      <c r="C170" s="121"/>
      <c r="D170" s="36"/>
      <c r="E170" s="121"/>
      <c r="F170" s="68"/>
      <c r="H170" s="56"/>
      <c r="I170">
        <f>'18-ALL B - 720 - M'!I171</f>
        <v>0</v>
      </c>
    </row>
    <row r="171" spans="1:9" s="90" customFormat="1" ht="14.25">
      <c r="A171" s="86" t="s">
        <v>143</v>
      </c>
      <c r="B171" s="85">
        <f>B146+1</f>
        <v>8</v>
      </c>
      <c r="C171" s="118"/>
      <c r="D171" s="87"/>
      <c r="E171" s="118">
        <v>720</v>
      </c>
      <c r="F171" s="87" t="s">
        <v>144</v>
      </c>
      <c r="G171" s="130" t="s">
        <v>133</v>
      </c>
      <c r="H171" s="88" t="s">
        <v>37</v>
      </c>
      <c r="I171" s="168"/>
    </row>
    <row r="172" spans="1:9" s="98" customFormat="1" ht="13.5" thickBot="1">
      <c r="A172" s="91" t="s">
        <v>6</v>
      </c>
      <c r="B172" s="92"/>
      <c r="C172" s="93" t="s">
        <v>7</v>
      </c>
      <c r="D172" s="94"/>
      <c r="E172" s="93" t="s">
        <v>8</v>
      </c>
      <c r="F172" s="94"/>
      <c r="G172" s="131" t="s">
        <v>148</v>
      </c>
      <c r="H172" s="96" t="s">
        <v>10</v>
      </c>
      <c r="I172" s="167" t="s">
        <v>373</v>
      </c>
    </row>
    <row r="173" spans="1:9" ht="13.5">
      <c r="A173" s="104">
        <f>'10-CAD - 720 - F'!A4</f>
        <v>1</v>
      </c>
      <c r="B173" s="48"/>
      <c r="C173" s="115" t="str">
        <f>'10-CAD - 720 - F'!C4</f>
        <v>C.C. SATURNIA</v>
      </c>
      <c r="D173" s="50"/>
      <c r="E173" s="115" t="str">
        <f>'10-CAD - 720 - F'!E4</f>
        <v>RATTELLI Giovanna</v>
      </c>
      <c r="F173" s="67"/>
      <c r="G173" s="127">
        <f>'10-CAD - 720 - F'!G4</f>
        <v>0</v>
      </c>
      <c r="H173" s="108">
        <f>'10-CAD - 720 - F'!H4</f>
        <v>0</v>
      </c>
      <c r="I173" s="103">
        <f>'18-ALL B - 720 - M'!I174</f>
        <v>0</v>
      </c>
    </row>
    <row r="174" spans="1:9" ht="13.5">
      <c r="A174" s="104">
        <f>'10-CAD - 720 - F'!A5</f>
        <v>2</v>
      </c>
      <c r="B174" s="48"/>
      <c r="C174" s="115" t="str">
        <f>'10-CAD - 720 - F'!C5</f>
        <v>S.N. G.PULLINO</v>
      </c>
      <c r="D174" s="50"/>
      <c r="E174" s="115" t="str">
        <f>'10-CAD - 720 - F'!E5</f>
        <v>BUZZAI Lia</v>
      </c>
      <c r="F174" s="67"/>
      <c r="G174" s="127">
        <f>'10-CAD - 720 - F'!G5</f>
        <v>0</v>
      </c>
      <c r="H174" s="108">
        <f>'10-CAD - 720 - F'!H5</f>
        <v>0</v>
      </c>
      <c r="I174" s="108">
        <f>'18-ALL B - 720 - M'!I175</f>
        <v>0</v>
      </c>
    </row>
    <row r="175" spans="1:9" ht="13.5">
      <c r="A175" s="104">
        <f>'10-CAD - 720 - F'!A6</f>
        <v>3</v>
      </c>
      <c r="B175" s="48"/>
      <c r="C175" s="115" t="str">
        <f>'10-CAD - 720 - F'!C6</f>
        <v>S.G.T.  NAUTICA</v>
      </c>
      <c r="D175" s="50"/>
      <c r="E175" s="115" t="str">
        <f>'10-CAD - 720 - F'!E6</f>
        <v>GUIDA CONTE Caterina</v>
      </c>
      <c r="F175" s="67"/>
      <c r="G175" s="127">
        <f>'10-CAD - 720 - F'!G6</f>
        <v>0</v>
      </c>
      <c r="H175" s="108">
        <f>'10-CAD - 720 - F'!H6</f>
        <v>0</v>
      </c>
      <c r="I175" s="108">
        <f>'18-ALL B - 720 - M'!I176</f>
        <v>0</v>
      </c>
    </row>
    <row r="176" spans="1:9" ht="13.5">
      <c r="A176" s="104">
        <f>'10-CAD - 720 - F'!A7</f>
        <v>4</v>
      </c>
      <c r="B176" s="48"/>
      <c r="C176" s="115" t="str">
        <f>'10-CAD - 720 - F'!C7</f>
        <v>S.C.TIMAVO</v>
      </c>
      <c r="D176" s="50"/>
      <c r="E176" s="115" t="str">
        <f>'10-CAD - 720 - F'!E7</f>
        <v>MINIUSSI Eugenia</v>
      </c>
      <c r="F176" s="67"/>
      <c r="G176" s="127">
        <f>'10-CAD - 720 - F'!G7</f>
        <v>0</v>
      </c>
      <c r="H176" s="108">
        <f>'10-CAD - 720 - F'!H7</f>
        <v>0</v>
      </c>
      <c r="I176" s="108">
        <f>'18-ALL B - 720 - M'!I177</f>
        <v>0</v>
      </c>
    </row>
    <row r="177" spans="1:9" ht="13.5">
      <c r="A177" s="104">
        <f>'10-CAD - 720 - F'!A8</f>
        <v>5</v>
      </c>
      <c r="B177" s="48"/>
      <c r="C177" s="115" t="str">
        <f>'10-CAD - 720 - F'!C8</f>
        <v>C.C. SATURNIA</v>
      </c>
      <c r="D177" s="50"/>
      <c r="E177" s="115" t="str">
        <f>'10-CAD - 720 - F'!E8</f>
        <v>LORENZI Lisa</v>
      </c>
      <c r="F177" s="67"/>
      <c r="G177" s="127">
        <f>'10-CAD - 720 - F'!G8</f>
        <v>0</v>
      </c>
      <c r="H177" s="108">
        <f>'10-CAD - 720 - F'!H8</f>
        <v>0</v>
      </c>
      <c r="I177" s="108">
        <f>'18-ALL B - 720 - M'!I178</f>
        <v>0</v>
      </c>
    </row>
    <row r="178" spans="1:9" ht="13.5">
      <c r="A178" s="104">
        <f>'10-CAD - 720 - F'!A9</f>
        <v>6</v>
      </c>
      <c r="B178" s="48"/>
      <c r="C178" s="115" t="str">
        <f>'10-CAD - 720 - F'!C9</f>
        <v>S.C.TIMAVO</v>
      </c>
      <c r="D178" s="50"/>
      <c r="E178" s="115" t="str">
        <f>'10-CAD - 720 - F'!E9</f>
        <v>LOCCI Enrica</v>
      </c>
      <c r="F178" s="67"/>
      <c r="G178" s="127">
        <f>'10-CAD - 720 - F'!G9</f>
        <v>0</v>
      </c>
      <c r="H178" s="108">
        <f>'10-CAD - 720 - F'!H9</f>
        <v>0</v>
      </c>
      <c r="I178" s="108">
        <f>'18-ALL B - 720 - M'!I179</f>
        <v>0</v>
      </c>
    </row>
    <row r="179" spans="1:9" ht="13.5">
      <c r="A179" s="104">
        <f>'10-CAD - 720 - F'!A10</f>
        <v>7</v>
      </c>
      <c r="B179" s="48"/>
      <c r="C179" s="115" t="str">
        <f>'10-CAD - 720 - F'!C10</f>
        <v>C.C. SATURNIA</v>
      </c>
      <c r="D179" s="50"/>
      <c r="E179" s="115" t="str">
        <f>'10-CAD - 720 - F'!E10</f>
        <v>CIMADOR Alice</v>
      </c>
      <c r="F179" s="67"/>
      <c r="G179" s="127">
        <f>'10-CAD - 720 - F'!G10</f>
        <v>0</v>
      </c>
      <c r="H179" s="108">
        <f>'10-CAD - 720 - F'!H10</f>
        <v>0</v>
      </c>
      <c r="I179" s="108">
        <f>'18-ALL B - 720 - M'!I180</f>
        <v>0</v>
      </c>
    </row>
    <row r="180" spans="1:9" ht="13.5">
      <c r="A180" s="104">
        <f>'10-CAD - 720 - F'!A11</f>
        <v>8</v>
      </c>
      <c r="B180" s="48"/>
      <c r="C180" s="115" t="str">
        <f>'10-CAD - 720 - F'!C11</f>
        <v>S.G.T.  NAUTICA</v>
      </c>
      <c r="D180" s="50"/>
      <c r="E180" s="115" t="str">
        <f>'10-CAD - 720 - F'!E11</f>
        <v>GIAMBALVO Alice</v>
      </c>
      <c r="F180" s="67"/>
      <c r="G180" s="127">
        <f>'10-CAD - 720 - F'!G11</f>
        <v>0</v>
      </c>
      <c r="H180" s="108">
        <f>'10-CAD - 720 - F'!H11</f>
        <v>0</v>
      </c>
      <c r="I180" s="108">
        <f>'18-ALL B - 720 - M'!I181</f>
        <v>0</v>
      </c>
    </row>
    <row r="181" spans="1:9" ht="13.5">
      <c r="A181" s="104">
        <f>'10-CAD - 720 - F'!A12</f>
        <v>0</v>
      </c>
      <c r="B181" s="48"/>
      <c r="C181" s="115">
        <f>'10-CAD - 720 - F'!C12</f>
        <v>0</v>
      </c>
      <c r="D181" s="50"/>
      <c r="E181" s="115">
        <f>'10-CAD - 720 - F'!E12</f>
        <v>0</v>
      </c>
      <c r="F181" s="67"/>
      <c r="G181" s="127">
        <f>'10-CAD - 720 - F'!G12</f>
        <v>0</v>
      </c>
      <c r="H181" s="108">
        <f>'10-CAD - 720 - F'!H12</f>
        <v>0</v>
      </c>
      <c r="I181" s="108">
        <f>'18-ALL B - 720 - M'!I182</f>
        <v>0</v>
      </c>
    </row>
    <row r="182" spans="1:9" ht="13.5">
      <c r="A182" s="104">
        <f>'10-CAD - 720 - F'!A13</f>
        <v>0</v>
      </c>
      <c r="B182" s="48"/>
      <c r="C182" s="115">
        <f>'10-CAD - 720 - F'!C13</f>
        <v>0</v>
      </c>
      <c r="D182" s="50"/>
      <c r="E182" s="115">
        <f>'10-CAD - 720 - F'!E13</f>
        <v>0</v>
      </c>
      <c r="F182" s="67"/>
      <c r="G182" s="127">
        <f>'10-CAD - 720 - F'!G13</f>
        <v>0</v>
      </c>
      <c r="H182" s="108">
        <f>'10-CAD - 720 - F'!H13</f>
        <v>0</v>
      </c>
      <c r="I182" s="108">
        <f>'18-ALL B - 720 - M'!I183</f>
        <v>0</v>
      </c>
    </row>
    <row r="183" spans="1:9" ht="13.5">
      <c r="A183" s="104">
        <f>'10-CAD - 720 - F'!A14</f>
        <v>0</v>
      </c>
      <c r="B183" s="48"/>
      <c r="C183" s="115">
        <f>'10-CAD - 720 - F'!C14</f>
        <v>0</v>
      </c>
      <c r="D183" s="50"/>
      <c r="E183" s="115">
        <f>'10-CAD - 720 - F'!E14</f>
        <v>0</v>
      </c>
      <c r="F183" s="67"/>
      <c r="G183" s="127">
        <f>'10-CAD - 720 - F'!G14</f>
        <v>0</v>
      </c>
      <c r="H183" s="108">
        <f>'10-CAD - 720 - F'!H14</f>
        <v>0</v>
      </c>
      <c r="I183" s="108">
        <f>'18-ALL B - 720 - M'!I184</f>
        <v>0</v>
      </c>
    </row>
    <row r="184" spans="1:9" ht="13.5">
      <c r="A184" s="104">
        <f>'10-CAD - 720 - F'!A15</f>
        <v>0</v>
      </c>
      <c r="B184" s="48"/>
      <c r="C184" s="115">
        <f>'10-CAD - 720 - F'!C15</f>
        <v>0</v>
      </c>
      <c r="D184" s="50"/>
      <c r="E184" s="115">
        <f>'10-CAD - 720 - F'!E15</f>
        <v>0</v>
      </c>
      <c r="F184" s="67"/>
      <c r="G184" s="127">
        <f>'10-CAD - 720 - F'!G15</f>
        <v>0</v>
      </c>
      <c r="H184" s="108">
        <f>'10-CAD - 720 - F'!H15</f>
        <v>0</v>
      </c>
      <c r="I184" s="108">
        <f>'18-ALL B - 720 - M'!I185</f>
        <v>0</v>
      </c>
    </row>
    <row r="185" spans="1:9" ht="13.5">
      <c r="A185" s="104">
        <f>'10-CAD - 720 - F'!A16</f>
        <v>0</v>
      </c>
      <c r="B185" s="48"/>
      <c r="C185" s="115">
        <f>'10-CAD - 720 - F'!C16</f>
        <v>0</v>
      </c>
      <c r="D185" s="50"/>
      <c r="E185" s="115">
        <f>'10-CAD - 720 - F'!E16</f>
        <v>0</v>
      </c>
      <c r="F185" s="67"/>
      <c r="G185" s="127">
        <f>'10-CAD - 720 - F'!G16</f>
        <v>0</v>
      </c>
      <c r="H185" s="108">
        <f>'10-CAD - 720 - F'!H16</f>
        <v>0</v>
      </c>
      <c r="I185" s="108">
        <f>'18-ALL B - 720 - M'!I186</f>
        <v>0</v>
      </c>
    </row>
    <row r="186" spans="1:9" ht="13.5">
      <c r="A186" s="104">
        <f>'10-CAD - 720 - F'!A17</f>
        <v>0</v>
      </c>
      <c r="B186" s="48"/>
      <c r="C186" s="115">
        <f>'10-CAD - 720 - F'!C17</f>
        <v>0</v>
      </c>
      <c r="D186" s="50"/>
      <c r="E186" s="115">
        <f>'10-CAD - 720 - F'!E17</f>
        <v>0</v>
      </c>
      <c r="F186" s="67"/>
      <c r="G186" s="127">
        <f>'10-CAD - 720 - F'!G17</f>
        <v>0</v>
      </c>
      <c r="H186" s="108">
        <f>'10-CAD - 720 - F'!H17</f>
        <v>0</v>
      </c>
      <c r="I186" s="108">
        <f>'18-ALL B - 720 - M'!I187</f>
        <v>0</v>
      </c>
    </row>
    <row r="187" spans="1:9" ht="13.5">
      <c r="A187" s="104">
        <f>'10-CAD - 720 - F'!A18</f>
        <v>0</v>
      </c>
      <c r="B187" s="48"/>
      <c r="C187" s="115">
        <f>'10-CAD - 720 - F'!C18</f>
        <v>0</v>
      </c>
      <c r="D187" s="50"/>
      <c r="E187" s="115">
        <f>'10-CAD - 720 - F'!E18</f>
        <v>0</v>
      </c>
      <c r="F187" s="67"/>
      <c r="G187" s="127">
        <f>'10-CAD - 720 - F'!G18</f>
        <v>0</v>
      </c>
      <c r="H187" s="108">
        <f>'10-CAD - 720 - F'!H18</f>
        <v>0</v>
      </c>
      <c r="I187" s="108">
        <f>'18-ALL B - 720 - M'!I188</f>
        <v>0</v>
      </c>
    </row>
    <row r="188" spans="1:9" ht="13.5">
      <c r="A188" s="104">
        <f>'10-CAD - 720 - F'!A19</f>
        <v>0</v>
      </c>
      <c r="B188" s="48"/>
      <c r="C188" s="115">
        <f>'10-CAD - 720 - F'!C19</f>
        <v>0</v>
      </c>
      <c r="D188" s="50"/>
      <c r="E188" s="115">
        <f>'10-CAD - 720 - F'!E19</f>
        <v>0</v>
      </c>
      <c r="F188" s="67"/>
      <c r="G188" s="127">
        <f>'10-CAD - 720 - F'!G19</f>
        <v>0</v>
      </c>
      <c r="H188" s="108">
        <f>'10-CAD - 720 - F'!H19</f>
        <v>0</v>
      </c>
      <c r="I188" s="108">
        <f>'18-ALL B - 720 - M'!I189</f>
        <v>0</v>
      </c>
    </row>
    <row r="189" spans="1:9" ht="13.5">
      <c r="A189" s="104">
        <f>'10-CAD - 720 - F'!A20</f>
        <v>0</v>
      </c>
      <c r="B189" s="48"/>
      <c r="C189" s="115">
        <f>'10-CAD - 720 - F'!C20</f>
        <v>0</v>
      </c>
      <c r="D189" s="50"/>
      <c r="E189" s="115">
        <f>'10-CAD - 720 - F'!E20</f>
        <v>0</v>
      </c>
      <c r="F189" s="67"/>
      <c r="G189" s="127">
        <f>'10-CAD - 720 - F'!G20</f>
        <v>0</v>
      </c>
      <c r="H189" s="108">
        <f>'10-CAD - 720 - F'!H20</f>
        <v>0</v>
      </c>
      <c r="I189" s="108">
        <f>'18-ALL B - 720 - M'!I190</f>
        <v>0</v>
      </c>
    </row>
    <row r="190" spans="1:9" ht="13.5">
      <c r="A190" s="104">
        <f>'10-CAD - 720 - F'!A21</f>
        <v>0</v>
      </c>
      <c r="B190" s="48"/>
      <c r="C190" s="115">
        <f>'10-CAD - 720 - F'!C21</f>
        <v>0</v>
      </c>
      <c r="D190" s="50"/>
      <c r="E190" s="115">
        <f>'10-CAD - 720 - F'!E21</f>
        <v>0</v>
      </c>
      <c r="F190" s="67"/>
      <c r="G190" s="127">
        <f>'10-CAD - 720 - F'!G21</f>
        <v>0</v>
      </c>
      <c r="H190" s="108">
        <f>'10-CAD - 720 - F'!H21</f>
        <v>0</v>
      </c>
      <c r="I190" s="108">
        <f>'18-ALL B - 720 - M'!I191</f>
        <v>0</v>
      </c>
    </row>
    <row r="191" spans="1:9" ht="13.5">
      <c r="A191" s="104">
        <f>'10-CAD - 720 - F'!A22</f>
        <v>0</v>
      </c>
      <c r="B191" s="48"/>
      <c r="C191" s="115">
        <f>'10-CAD - 720 - F'!C22</f>
        <v>0</v>
      </c>
      <c r="D191" s="50"/>
      <c r="E191" s="115">
        <f>'10-CAD - 720 - F'!E22</f>
        <v>0</v>
      </c>
      <c r="F191" s="67"/>
      <c r="G191" s="127">
        <f>'10-CAD - 720 - F'!G22</f>
        <v>0</v>
      </c>
      <c r="H191" s="108">
        <f>'10-CAD - 720 - F'!H22</f>
        <v>0</v>
      </c>
      <c r="I191" s="108">
        <f>'18-ALL B - 720 - M'!I192</f>
        <v>0</v>
      </c>
    </row>
    <row r="192" spans="1:9" ht="13.5">
      <c r="A192" s="104">
        <f>'10-CAD - 720 - F'!A23</f>
        <v>0</v>
      </c>
      <c r="B192" s="48"/>
      <c r="C192" s="115">
        <f>'10-CAD - 720 - F'!C23</f>
        <v>0</v>
      </c>
      <c r="D192" s="50"/>
      <c r="E192" s="115">
        <f>'10-CAD - 720 - F'!E23</f>
        <v>0</v>
      </c>
      <c r="F192" s="67"/>
      <c r="G192" s="127">
        <f>'10-CAD - 720 - F'!G23</f>
        <v>0</v>
      </c>
      <c r="H192" s="108">
        <f>'10-CAD - 720 - F'!H23</f>
        <v>0</v>
      </c>
      <c r="I192" s="108">
        <f>'18-ALL B - 720 - M'!I193</f>
        <v>0</v>
      </c>
    </row>
    <row r="193" spans="1:9" ht="13.5">
      <c r="A193" s="104">
        <f>'10-CAD - 720 - F'!A24</f>
        <v>0</v>
      </c>
      <c r="B193" s="60"/>
      <c r="C193" s="115">
        <f>'10-CAD - 720 - F'!C24</f>
        <v>0</v>
      </c>
      <c r="D193" s="50"/>
      <c r="E193" s="115">
        <f>'10-CAD - 720 - F'!E24</f>
        <v>0</v>
      </c>
      <c r="F193" s="67"/>
      <c r="G193" s="127">
        <f>'10-CAD - 720 - F'!G24</f>
        <v>0</v>
      </c>
      <c r="H193" s="108">
        <f>'10-CAD - 720 - F'!H24</f>
        <v>0</v>
      </c>
      <c r="I193" s="108">
        <f>'18-ALL B - 720 - M'!I194</f>
        <v>0</v>
      </c>
    </row>
    <row r="194" spans="1:9" ht="14.25" thickBot="1">
      <c r="A194" s="109">
        <f>'10-CAD - 720 - F'!A25</f>
        <v>0</v>
      </c>
      <c r="B194" s="53"/>
      <c r="C194" s="120">
        <f>'10-CAD - 720 - F'!C25</f>
        <v>0</v>
      </c>
      <c r="D194" s="40"/>
      <c r="E194" s="120">
        <f>'10-CAD - 720 - F'!E25</f>
        <v>0</v>
      </c>
      <c r="F194" s="65"/>
      <c r="G194" s="128">
        <f>'10-CAD - 720 - F'!G25</f>
        <v>0</v>
      </c>
      <c r="H194" s="113">
        <f>'10-CAD - 720 - F'!H25</f>
        <v>0</v>
      </c>
      <c r="I194" s="171">
        <f>'18-ALL B - 720 - M'!I195</f>
        <v>0</v>
      </c>
    </row>
    <row r="195" spans="1:9" ht="14.25" thickBot="1">
      <c r="A195" s="57"/>
      <c r="B195" s="58"/>
      <c r="C195" s="121"/>
      <c r="D195" s="36"/>
      <c r="E195" s="121"/>
      <c r="F195" s="68"/>
      <c r="H195"/>
      <c r="I195">
        <f>'18-ALL B - 720 - M'!I196</f>
        <v>0</v>
      </c>
    </row>
    <row r="196" spans="1:9" s="82" customFormat="1" ht="14.25">
      <c r="A196" s="78" t="s">
        <v>143</v>
      </c>
      <c r="B196" s="79">
        <f>B171+1</f>
        <v>9</v>
      </c>
      <c r="C196" s="117"/>
      <c r="D196" s="80"/>
      <c r="E196" s="117" t="s">
        <v>134</v>
      </c>
      <c r="F196" s="80" t="s">
        <v>144</v>
      </c>
      <c r="G196" s="124" t="s">
        <v>4</v>
      </c>
      <c r="H196" s="73" t="s">
        <v>37</v>
      </c>
      <c r="I196" s="168"/>
    </row>
    <row r="197" spans="1:9" s="69" customFormat="1" ht="13.5" thickBot="1">
      <c r="A197" s="74" t="s">
        <v>6</v>
      </c>
      <c r="B197" s="38"/>
      <c r="C197" s="75" t="s">
        <v>7</v>
      </c>
      <c r="D197" s="65"/>
      <c r="E197" s="75" t="s">
        <v>8</v>
      </c>
      <c r="F197" s="65"/>
      <c r="G197" s="125" t="s">
        <v>148</v>
      </c>
      <c r="H197" s="76" t="s">
        <v>10</v>
      </c>
      <c r="I197" s="167" t="s">
        <v>373</v>
      </c>
    </row>
    <row r="198" spans="1:9" ht="13.5">
      <c r="A198" s="99">
        <f>'4-CAD - 2X - M'!A4</f>
        <v>1</v>
      </c>
      <c r="B198" s="43"/>
      <c r="C198" s="119" t="str">
        <f>'4-CAD - 2X - M'!C4</f>
        <v>C.M.M N. SAURO</v>
      </c>
      <c r="D198" s="45"/>
      <c r="E198" s="119" t="str">
        <f>'4-CAD - 2X - M'!E4</f>
        <v>DELAK Lorenzo / PERINI Tommaso</v>
      </c>
      <c r="F198" s="66"/>
      <c r="G198" s="126">
        <f>'4-CAD - 2X - M'!G4</f>
        <v>0</v>
      </c>
      <c r="H198" s="103">
        <f>'4-CAD - 2X - M'!H4</f>
        <v>0</v>
      </c>
      <c r="I198" s="103">
        <f>'18-ALL B - 720 - M'!I199</f>
        <v>0</v>
      </c>
    </row>
    <row r="199" spans="1:9" ht="13.5">
      <c r="A199" s="104">
        <f>'4-CAD - 2X - M'!A5</f>
        <v>2</v>
      </c>
      <c r="B199" s="48"/>
      <c r="C199" s="115" t="str">
        <f>'4-CAD - 2X - M'!C5</f>
        <v>S.T.C. ADRIA</v>
      </c>
      <c r="D199" s="50"/>
      <c r="E199" s="115" t="str">
        <f>'4-CAD - 2X - M'!E5</f>
        <v>KAUCICH Matteo / PACOR Gianluca</v>
      </c>
      <c r="F199" s="67"/>
      <c r="G199" s="127">
        <f>'4-CAD - 2X - M'!G5</f>
        <v>0</v>
      </c>
      <c r="H199" s="108">
        <f>'4-CAD - 2X - M'!H5</f>
        <v>0</v>
      </c>
      <c r="I199" s="108">
        <f>'18-ALL B - 720 - M'!I200</f>
        <v>0</v>
      </c>
    </row>
    <row r="200" spans="1:9" ht="13.5">
      <c r="A200" s="104">
        <f>'4-CAD - 2X - M'!A6</f>
        <v>3</v>
      </c>
      <c r="B200" s="48"/>
      <c r="C200" s="115" t="str">
        <f>'4-CAD - 2X - M'!C6</f>
        <v>S.C.TRIESTE</v>
      </c>
      <c r="D200" s="50"/>
      <c r="E200" s="115" t="str">
        <f>'4-CAD - 2X - M'!E6</f>
        <v>PORTALURI Matteo / DI VITO Giulio</v>
      </c>
      <c r="F200" s="67"/>
      <c r="G200" s="127">
        <f>'4-CAD - 2X - M'!G6</f>
        <v>0</v>
      </c>
      <c r="H200" s="108">
        <f>'4-CAD - 2X - M'!H6</f>
        <v>0</v>
      </c>
      <c r="I200" s="108">
        <f>'18-ALL B - 720 - M'!I201</f>
        <v>0</v>
      </c>
    </row>
    <row r="201" spans="1:9" ht="13.5">
      <c r="A201" s="104">
        <f>'4-CAD - 2X - M'!A7</f>
        <v>4</v>
      </c>
      <c r="B201" s="48"/>
      <c r="C201" s="115" t="str">
        <f>'4-CAD - 2X - M'!C7</f>
        <v>C.C.SATURNIA</v>
      </c>
      <c r="D201" s="50"/>
      <c r="E201" s="115" t="str">
        <f>'4-CAD - 2X - M'!E7</f>
        <v>PINNA Francesco / CASSIO Matteo</v>
      </c>
      <c r="F201" s="67"/>
      <c r="G201" s="127">
        <f>'4-CAD - 2X - M'!G7</f>
        <v>0</v>
      </c>
      <c r="H201" s="108">
        <f>'4-CAD - 2X - M'!H7</f>
        <v>0</v>
      </c>
      <c r="I201" s="108">
        <f>'18-ALL B - 720 - M'!I202</f>
        <v>0</v>
      </c>
    </row>
    <row r="202" spans="1:9" ht="13.5">
      <c r="A202" s="104">
        <f>'4-CAD - 2X - M'!A8</f>
        <v>0</v>
      </c>
      <c r="B202" s="48"/>
      <c r="C202" s="115">
        <f>'4-CAD - 2X - M'!C8</f>
        <v>0</v>
      </c>
      <c r="D202" s="50"/>
      <c r="E202" s="115">
        <f>'4-CAD - 2X - M'!E8</f>
        <v>0</v>
      </c>
      <c r="F202" s="67"/>
      <c r="G202" s="127">
        <f>'4-CAD - 2X - M'!G8</f>
        <v>0</v>
      </c>
      <c r="H202" s="108">
        <f>'4-CAD - 2X - M'!H8</f>
        <v>0</v>
      </c>
      <c r="I202" s="108">
        <f>'18-ALL B - 720 - M'!I203</f>
        <v>0</v>
      </c>
    </row>
    <row r="203" spans="1:9" ht="13.5">
      <c r="A203" s="104">
        <f>'4-CAD - 2X - M'!A9</f>
        <v>0</v>
      </c>
      <c r="B203" s="48"/>
      <c r="C203" s="115">
        <f>'4-CAD - 2X - M'!C9</f>
        <v>0</v>
      </c>
      <c r="D203" s="50"/>
      <c r="E203" s="115">
        <f>'4-CAD - 2X - M'!E9</f>
        <v>0</v>
      </c>
      <c r="F203" s="67"/>
      <c r="G203" s="127">
        <f>'4-CAD - 2X - M'!G9</f>
        <v>0</v>
      </c>
      <c r="H203" s="108">
        <f>'4-CAD - 2X - M'!H9</f>
        <v>0</v>
      </c>
      <c r="I203" s="108">
        <f>'18-ALL B - 720 - M'!I204</f>
        <v>0</v>
      </c>
    </row>
    <row r="204" spans="1:9" ht="13.5">
      <c r="A204" s="104">
        <f>'4-CAD - 2X - M'!A10</f>
        <v>0</v>
      </c>
      <c r="B204" s="48"/>
      <c r="C204" s="115">
        <f>'4-CAD - 2X - M'!C10</f>
        <v>0</v>
      </c>
      <c r="D204" s="50"/>
      <c r="E204" s="115">
        <f>'4-CAD - 2X - M'!E10</f>
        <v>0</v>
      </c>
      <c r="F204" s="67"/>
      <c r="G204" s="127">
        <f>'4-CAD - 2X - M'!G10</f>
        <v>0</v>
      </c>
      <c r="H204" s="108">
        <f>'4-CAD - 2X - M'!H10</f>
        <v>0</v>
      </c>
      <c r="I204" s="108">
        <f>'18-ALL B - 720 - M'!I205</f>
        <v>0</v>
      </c>
    </row>
    <row r="205" spans="1:9" ht="13.5">
      <c r="A205" s="104">
        <f>'4-CAD - 2X - M'!A11</f>
        <v>0</v>
      </c>
      <c r="B205" s="48"/>
      <c r="C205" s="115">
        <f>'4-CAD - 2X - M'!C11</f>
        <v>0</v>
      </c>
      <c r="D205" s="50"/>
      <c r="E205" s="115">
        <f>'4-CAD - 2X - M'!E11</f>
        <v>0</v>
      </c>
      <c r="F205" s="67"/>
      <c r="G205" s="127">
        <f>'4-CAD - 2X - M'!G11</f>
        <v>0</v>
      </c>
      <c r="H205" s="108">
        <f>'4-CAD - 2X - M'!H11</f>
        <v>0</v>
      </c>
      <c r="I205" s="108">
        <f>'18-ALL B - 720 - M'!I206</f>
        <v>0</v>
      </c>
    </row>
    <row r="206" spans="1:9" ht="13.5">
      <c r="A206" s="104">
        <f>'4-CAD - 2X - M'!A12</f>
        <v>0</v>
      </c>
      <c r="B206" s="48"/>
      <c r="C206" s="115">
        <f>'4-CAD - 2X - M'!C12</f>
        <v>0</v>
      </c>
      <c r="D206" s="50"/>
      <c r="E206" s="115">
        <f>'4-CAD - 2X - M'!E12</f>
        <v>0</v>
      </c>
      <c r="F206" s="67"/>
      <c r="G206" s="127">
        <f>'4-CAD - 2X - M'!G12</f>
        <v>0</v>
      </c>
      <c r="H206" s="108">
        <f>'4-CAD - 2X - M'!H12</f>
        <v>0</v>
      </c>
      <c r="I206" s="108">
        <f>'18-ALL B - 720 - M'!I207</f>
        <v>0</v>
      </c>
    </row>
    <row r="207" spans="1:9" ht="13.5">
      <c r="A207" s="104">
        <f>'4-CAD - 2X - M'!A13</f>
        <v>0</v>
      </c>
      <c r="B207" s="48"/>
      <c r="C207" s="115">
        <f>'4-CAD - 2X - M'!C13</f>
        <v>0</v>
      </c>
      <c r="D207" s="50"/>
      <c r="E207" s="115">
        <f>'4-CAD - 2X - M'!E13</f>
        <v>0</v>
      </c>
      <c r="F207" s="67"/>
      <c r="G207" s="127">
        <f>'4-CAD - 2X - M'!G13</f>
        <v>0</v>
      </c>
      <c r="H207" s="108">
        <f>'4-CAD - 2X - M'!H13</f>
        <v>0</v>
      </c>
      <c r="I207" s="108">
        <f>'18-ALL B - 720 - M'!I208</f>
        <v>0</v>
      </c>
    </row>
    <row r="208" spans="1:9" ht="13.5">
      <c r="A208" s="104">
        <f>'4-CAD - 2X - M'!A14</f>
        <v>0</v>
      </c>
      <c r="B208" s="48"/>
      <c r="C208" s="115">
        <f>'4-CAD - 2X - M'!C14</f>
        <v>0</v>
      </c>
      <c r="D208" s="50"/>
      <c r="E208" s="115">
        <f>'4-CAD - 2X - M'!E14</f>
        <v>0</v>
      </c>
      <c r="F208" s="67"/>
      <c r="G208" s="127">
        <f>'4-CAD - 2X - M'!G14</f>
        <v>0</v>
      </c>
      <c r="H208" s="108">
        <f>'4-CAD - 2X - M'!H14</f>
        <v>0</v>
      </c>
      <c r="I208" s="108">
        <f>'18-ALL B - 720 - M'!I209</f>
        <v>0</v>
      </c>
    </row>
    <row r="209" spans="1:9" ht="13.5">
      <c r="A209" s="104">
        <f>'4-CAD - 2X - M'!A15</f>
        <v>0</v>
      </c>
      <c r="B209" s="48"/>
      <c r="C209" s="115">
        <f>'4-CAD - 2X - M'!C15</f>
        <v>0</v>
      </c>
      <c r="D209" s="50"/>
      <c r="E209" s="115">
        <f>'4-CAD - 2X - M'!E15</f>
        <v>0</v>
      </c>
      <c r="F209" s="67"/>
      <c r="G209" s="127">
        <f>'4-CAD - 2X - M'!G15</f>
        <v>0</v>
      </c>
      <c r="H209" s="108">
        <f>'4-CAD - 2X - M'!H15</f>
        <v>0</v>
      </c>
      <c r="I209" s="108">
        <f>'18-ALL B - 720 - M'!I210</f>
        <v>0</v>
      </c>
    </row>
    <row r="210" spans="1:9" ht="13.5">
      <c r="A210" s="104">
        <f>'4-CAD - 2X - M'!A16</f>
        <v>0</v>
      </c>
      <c r="B210" s="48"/>
      <c r="C210" s="115">
        <f>'4-CAD - 2X - M'!C16</f>
        <v>0</v>
      </c>
      <c r="D210" s="50"/>
      <c r="E210" s="115">
        <f>'4-CAD - 2X - M'!E16</f>
        <v>0</v>
      </c>
      <c r="F210" s="67"/>
      <c r="G210" s="127">
        <f>'4-CAD - 2X - M'!G16</f>
        <v>0</v>
      </c>
      <c r="H210" s="108">
        <f>'4-CAD - 2X - M'!H16</f>
        <v>0</v>
      </c>
      <c r="I210" s="108">
        <f>'18-ALL B - 720 - M'!I211</f>
        <v>0</v>
      </c>
    </row>
    <row r="211" spans="1:9" ht="13.5">
      <c r="A211" s="104">
        <f>'4-CAD - 2X - M'!A17</f>
        <v>0</v>
      </c>
      <c r="B211" s="48"/>
      <c r="C211" s="115">
        <f>'4-CAD - 2X - M'!C17</f>
        <v>0</v>
      </c>
      <c r="D211" s="50"/>
      <c r="E211" s="115">
        <f>'4-CAD - 2X - M'!E17</f>
        <v>0</v>
      </c>
      <c r="F211" s="67"/>
      <c r="G211" s="127">
        <f>'4-CAD - 2X - M'!G17</f>
        <v>0</v>
      </c>
      <c r="H211" s="108">
        <f>'4-CAD - 2X - M'!H17</f>
        <v>0</v>
      </c>
      <c r="I211" s="108">
        <f>'18-ALL B - 720 - M'!I212</f>
        <v>0</v>
      </c>
    </row>
    <row r="212" spans="1:9" ht="13.5">
      <c r="A212" s="104">
        <f>'4-CAD - 2X - M'!A18</f>
        <v>0</v>
      </c>
      <c r="B212" s="48"/>
      <c r="C212" s="115">
        <f>'4-CAD - 2X - M'!C18</f>
        <v>0</v>
      </c>
      <c r="D212" s="50"/>
      <c r="E212" s="115">
        <f>'4-CAD - 2X - M'!E18</f>
        <v>0</v>
      </c>
      <c r="F212" s="67"/>
      <c r="G212" s="127">
        <f>'4-CAD - 2X - M'!G18</f>
        <v>0</v>
      </c>
      <c r="H212" s="108">
        <f>'4-CAD - 2X - M'!H18</f>
        <v>0</v>
      </c>
      <c r="I212" s="108">
        <f>'18-ALL B - 720 - M'!I213</f>
        <v>0</v>
      </c>
    </row>
    <row r="213" spans="1:9" ht="13.5">
      <c r="A213" s="104">
        <f>'4-CAD - 2X - M'!A19</f>
        <v>0</v>
      </c>
      <c r="B213" s="48"/>
      <c r="C213" s="115">
        <f>'4-CAD - 2X - M'!C19</f>
        <v>0</v>
      </c>
      <c r="D213" s="50"/>
      <c r="E213" s="115">
        <f>'4-CAD - 2X - M'!E19</f>
        <v>0</v>
      </c>
      <c r="F213" s="67"/>
      <c r="G213" s="127">
        <f>'4-CAD - 2X - M'!G19</f>
        <v>0</v>
      </c>
      <c r="H213" s="108">
        <f>'4-CAD - 2X - M'!H19</f>
        <v>0</v>
      </c>
      <c r="I213" s="108">
        <f>'18-ALL B - 720 - M'!I214</f>
        <v>0</v>
      </c>
    </row>
    <row r="214" spans="1:9" ht="13.5">
      <c r="A214" s="104">
        <f>'4-CAD - 2X - M'!A20</f>
        <v>0</v>
      </c>
      <c r="B214" s="48"/>
      <c r="C214" s="115">
        <f>'4-CAD - 2X - M'!C20</f>
        <v>0</v>
      </c>
      <c r="D214" s="50"/>
      <c r="E214" s="115">
        <f>'4-CAD - 2X - M'!E20</f>
        <v>0</v>
      </c>
      <c r="F214" s="67"/>
      <c r="G214" s="127">
        <f>'4-CAD - 2X - M'!G20</f>
        <v>0</v>
      </c>
      <c r="H214" s="108">
        <f>'4-CAD - 2X - M'!H20</f>
        <v>0</v>
      </c>
      <c r="I214" s="108">
        <f>'18-ALL B - 720 - M'!I215</f>
        <v>0</v>
      </c>
    </row>
    <row r="215" spans="1:9" ht="13.5">
      <c r="A215" s="104">
        <f>'4-CAD - 2X - M'!A21</f>
        <v>0</v>
      </c>
      <c r="B215" s="48"/>
      <c r="C215" s="115">
        <f>'4-CAD - 2X - M'!C21</f>
        <v>0</v>
      </c>
      <c r="D215" s="50"/>
      <c r="E215" s="115">
        <f>'4-CAD - 2X - M'!E21</f>
        <v>0</v>
      </c>
      <c r="F215" s="67"/>
      <c r="G215" s="127">
        <f>'4-CAD - 2X - M'!G21</f>
        <v>0</v>
      </c>
      <c r="H215" s="108">
        <f>'4-CAD - 2X - M'!H21</f>
        <v>0</v>
      </c>
      <c r="I215" s="108">
        <f>'18-ALL B - 720 - M'!I216</f>
        <v>0</v>
      </c>
    </row>
    <row r="216" spans="1:9" ht="13.5">
      <c r="A216" s="104">
        <f>'4-CAD - 2X - M'!A22</f>
        <v>0</v>
      </c>
      <c r="B216" s="48"/>
      <c r="C216" s="115">
        <f>'4-CAD - 2X - M'!C22</f>
        <v>0</v>
      </c>
      <c r="D216" s="50"/>
      <c r="E216" s="115">
        <f>'4-CAD - 2X - M'!E22</f>
        <v>0</v>
      </c>
      <c r="F216" s="67"/>
      <c r="G216" s="127">
        <f>'4-CAD - 2X - M'!G22</f>
        <v>0</v>
      </c>
      <c r="H216" s="108">
        <f>'4-CAD - 2X - M'!H22</f>
        <v>0</v>
      </c>
      <c r="I216" s="108">
        <f>'18-ALL B - 720 - M'!I217</f>
        <v>0</v>
      </c>
    </row>
    <row r="217" spans="1:9" ht="13.5">
      <c r="A217" s="104">
        <f>'4-CAD - 2X - M'!A23</f>
        <v>0</v>
      </c>
      <c r="B217" s="48"/>
      <c r="C217" s="115">
        <f>'4-CAD - 2X - M'!C23</f>
        <v>0</v>
      </c>
      <c r="D217" s="50"/>
      <c r="E217" s="115">
        <f>'4-CAD - 2X - M'!E23</f>
        <v>0</v>
      </c>
      <c r="F217" s="67"/>
      <c r="G217" s="127">
        <f>'4-CAD - 2X - M'!G23</f>
        <v>0</v>
      </c>
      <c r="H217" s="108">
        <f>'4-CAD - 2X - M'!H23</f>
        <v>0</v>
      </c>
      <c r="I217" s="108">
        <f>'18-ALL B - 720 - M'!I218</f>
        <v>0</v>
      </c>
    </row>
    <row r="218" spans="1:9" ht="13.5">
      <c r="A218" s="104">
        <f>'4-CAD - 2X - M'!A24</f>
        <v>0</v>
      </c>
      <c r="B218" s="60"/>
      <c r="C218" s="115">
        <f>'4-CAD - 2X - M'!C24</f>
        <v>0</v>
      </c>
      <c r="D218" s="50"/>
      <c r="E218" s="115">
        <f>'4-CAD - 2X - M'!E24</f>
        <v>0</v>
      </c>
      <c r="F218" s="67"/>
      <c r="G218" s="127">
        <f>'4-CAD - 2X - M'!G24</f>
        <v>0</v>
      </c>
      <c r="H218" s="108">
        <f>'4-CAD - 2X - M'!H24</f>
        <v>0</v>
      </c>
      <c r="I218" s="108">
        <f>'18-ALL B - 720 - M'!I219</f>
        <v>0</v>
      </c>
    </row>
    <row r="219" spans="1:9" ht="14.25" thickBot="1">
      <c r="A219" s="109">
        <f>'4-CAD - 2X - M'!A25</f>
        <v>0</v>
      </c>
      <c r="B219" s="53"/>
      <c r="C219" s="120">
        <f>'4-CAD - 2X - M'!C25</f>
        <v>0</v>
      </c>
      <c r="D219" s="40"/>
      <c r="E219" s="120">
        <f>'4-CAD - 2X - M'!E25</f>
        <v>0</v>
      </c>
      <c r="F219" s="65"/>
      <c r="G219" s="128">
        <f>'4-CAD - 2X - M'!G25</f>
        <v>0</v>
      </c>
      <c r="H219" s="113">
        <f>'4-CAD - 2X - M'!H25</f>
        <v>0</v>
      </c>
      <c r="I219" s="169">
        <f>'18-ALL B - 720 - M'!I220</f>
        <v>0</v>
      </c>
    </row>
    <row r="220" spans="1:9" ht="14.25" thickBot="1">
      <c r="A220" s="57"/>
      <c r="B220" s="58"/>
      <c r="C220" s="121"/>
      <c r="D220" s="36"/>
      <c r="E220" s="121"/>
      <c r="F220" s="68"/>
      <c r="H220" s="56"/>
      <c r="I220">
        <f>'18-ALL B - 720 - M'!I221</f>
        <v>0</v>
      </c>
    </row>
    <row r="221" spans="1:9" s="90" customFormat="1" ht="14.25">
      <c r="A221" s="86" t="s">
        <v>143</v>
      </c>
      <c r="B221" s="85">
        <f>B196+1</f>
        <v>10</v>
      </c>
      <c r="C221" s="118"/>
      <c r="D221" s="87"/>
      <c r="E221" s="118" t="s">
        <v>134</v>
      </c>
      <c r="F221" s="87" t="s">
        <v>144</v>
      </c>
      <c r="G221" s="130" t="s">
        <v>133</v>
      </c>
      <c r="H221" s="88" t="s">
        <v>37</v>
      </c>
      <c r="I221" s="168"/>
    </row>
    <row r="222" spans="1:9" s="98" customFormat="1" ht="13.5" thickBot="1">
      <c r="A222" s="91" t="s">
        <v>6</v>
      </c>
      <c r="B222" s="92"/>
      <c r="C222" s="93" t="s">
        <v>7</v>
      </c>
      <c r="D222" s="94"/>
      <c r="E222" s="93" t="s">
        <v>8</v>
      </c>
      <c r="F222" s="94"/>
      <c r="G222" s="131" t="s">
        <v>148</v>
      </c>
      <c r="H222" s="96" t="s">
        <v>10</v>
      </c>
      <c r="I222" s="167" t="s">
        <v>373</v>
      </c>
    </row>
    <row r="223" spans="1:9" ht="13.5">
      <c r="A223" s="104">
        <f>'5-CAD - 2X - F'!A4</f>
        <v>1</v>
      </c>
      <c r="B223" s="48"/>
      <c r="C223" s="115" t="str">
        <f>'5-CAD - 2X - F'!C4</f>
        <v>S.G.T. NAUTICA</v>
      </c>
      <c r="D223" s="50"/>
      <c r="E223" s="115" t="str">
        <f>'5-CAD - 2X - F'!E4</f>
        <v>VATTOVAZ Laura / SANCIN Gaia</v>
      </c>
      <c r="F223" s="67"/>
      <c r="G223" s="127">
        <f>'5-CAD - 2X - F'!G4</f>
        <v>0</v>
      </c>
      <c r="H223" s="108">
        <f>'5-CAD - 2X - F'!H4</f>
        <v>0</v>
      </c>
      <c r="I223" s="103">
        <f>'18-ALL B - 720 - M'!I224</f>
        <v>0</v>
      </c>
    </row>
    <row r="224" spans="1:9" ht="13.5">
      <c r="A224" s="104">
        <f>'5-CAD - 2X - F'!A5</f>
        <v>2</v>
      </c>
      <c r="B224" s="48"/>
      <c r="C224" s="115" t="str">
        <f>'5-CAD - 2X - F'!C5</f>
        <v>S.C.NETTUNO</v>
      </c>
      <c r="D224" s="50"/>
      <c r="E224" s="115" t="str">
        <f>'5-CAD - 2X - F'!E5</f>
        <v>GRBEC Mia / LUIS Patrizia</v>
      </c>
      <c r="F224" s="67"/>
      <c r="G224" s="127">
        <f>'5-CAD - 2X - F'!G5</f>
        <v>0</v>
      </c>
      <c r="H224" s="108">
        <f>'5-CAD - 2X - F'!H5</f>
        <v>0</v>
      </c>
      <c r="I224" s="108">
        <f>'18-ALL B - 720 - M'!I225</f>
        <v>0</v>
      </c>
    </row>
    <row r="225" spans="1:9" ht="13.5">
      <c r="A225" s="104">
        <f>'5-CAD - 2X - F'!A6</f>
        <v>3</v>
      </c>
      <c r="B225" s="48"/>
      <c r="C225" s="115" t="str">
        <f>'5-CAD - 2X - F'!C6</f>
        <v>C.M.M N. SAURO</v>
      </c>
      <c r="D225" s="50"/>
      <c r="E225" s="115" t="str">
        <f>'5-CAD - 2X - F'!E6</f>
        <v>DIROCCO Ludovica / TIERNO Caterina</v>
      </c>
      <c r="F225" s="67"/>
      <c r="G225" s="127">
        <f>'5-CAD - 2X - F'!G6</f>
        <v>0</v>
      </c>
      <c r="H225" s="108">
        <f>'5-CAD - 2X - F'!H6</f>
        <v>0</v>
      </c>
      <c r="I225" s="108">
        <f>'18-ALL B - 720 - M'!I226</f>
        <v>0</v>
      </c>
    </row>
    <row r="226" spans="1:9" ht="13.5">
      <c r="A226" s="104">
        <f>'5-CAD - 2X - F'!A7</f>
        <v>4</v>
      </c>
      <c r="B226" s="48"/>
      <c r="C226" s="115" t="str">
        <f>'5-CAD - 2X - F'!C7</f>
        <v>C.C. SATURNIA</v>
      </c>
      <c r="D226" s="50"/>
      <c r="E226" s="115" t="str">
        <f>'5-CAD - 2X - F'!E7</f>
        <v>RAFFELLINI Julia / DE CARDENAS Carmen</v>
      </c>
      <c r="F226" s="67"/>
      <c r="G226" s="127">
        <f>'5-CAD - 2X - F'!G7</f>
        <v>0</v>
      </c>
      <c r="H226" s="108">
        <f>'5-CAD - 2X - F'!H7</f>
        <v>0</v>
      </c>
      <c r="I226" s="108">
        <f>'18-ALL B - 720 - M'!I227</f>
        <v>0</v>
      </c>
    </row>
    <row r="227" spans="1:9" ht="13.5">
      <c r="A227" s="104">
        <f>'5-CAD - 2X - F'!A8</f>
        <v>5</v>
      </c>
      <c r="B227" s="48"/>
      <c r="C227" s="115" t="str">
        <f>'5-CAD - 2X - F'!C8</f>
        <v>S.N. G.PULLINO</v>
      </c>
      <c r="D227" s="50"/>
      <c r="E227" s="115" t="str">
        <f>'5-CAD - 2X - F'!E8</f>
        <v>GIORDANO Jessica / LENARDON Giulia</v>
      </c>
      <c r="F227" s="67"/>
      <c r="G227" s="127">
        <f>'5-CAD - 2X - F'!G8</f>
        <v>0</v>
      </c>
      <c r="H227" s="108">
        <f>'5-CAD - 2X - F'!H8</f>
        <v>0</v>
      </c>
      <c r="I227" s="108">
        <f>'18-ALL B - 720 - M'!I228</f>
        <v>0</v>
      </c>
    </row>
    <row r="228" spans="1:9" ht="13.5">
      <c r="A228" s="104">
        <f>'5-CAD - 2X - F'!A9</f>
        <v>0</v>
      </c>
      <c r="B228" s="48"/>
      <c r="C228" s="115">
        <f>'5-CAD - 2X - F'!C9</f>
        <v>0</v>
      </c>
      <c r="D228" s="50"/>
      <c r="E228" s="115">
        <f>'5-CAD - 2X - F'!E9</f>
        <v>0</v>
      </c>
      <c r="F228" s="67"/>
      <c r="G228" s="127">
        <f>'5-CAD - 2X - F'!G9</f>
        <v>0</v>
      </c>
      <c r="H228" s="108">
        <f>'5-CAD - 2X - F'!H9</f>
        <v>0</v>
      </c>
      <c r="I228" s="108">
        <f>'18-ALL B - 720 - M'!I229</f>
        <v>0</v>
      </c>
    </row>
    <row r="229" spans="1:9" ht="13.5">
      <c r="A229" s="104">
        <f>'5-CAD - 2X - F'!A10</f>
        <v>0</v>
      </c>
      <c r="B229" s="48"/>
      <c r="C229" s="115">
        <f>'5-CAD - 2X - F'!C10</f>
        <v>0</v>
      </c>
      <c r="D229" s="50"/>
      <c r="E229" s="115">
        <f>'5-CAD - 2X - F'!E10</f>
        <v>0</v>
      </c>
      <c r="F229" s="67"/>
      <c r="G229" s="127">
        <f>'5-CAD - 2X - F'!G10</f>
        <v>0</v>
      </c>
      <c r="H229" s="108">
        <f>'5-CAD - 2X - F'!H10</f>
        <v>0</v>
      </c>
      <c r="I229" s="108">
        <f>'18-ALL B - 720 - M'!I230</f>
        <v>0</v>
      </c>
    </row>
    <row r="230" spans="1:9" ht="13.5">
      <c r="A230" s="104">
        <f>'5-CAD - 2X - F'!A11</f>
        <v>0</v>
      </c>
      <c r="B230" s="48"/>
      <c r="C230" s="115">
        <f>'5-CAD - 2X - F'!C11</f>
        <v>0</v>
      </c>
      <c r="D230" s="50"/>
      <c r="E230" s="115">
        <f>'5-CAD - 2X - F'!E11</f>
        <v>0</v>
      </c>
      <c r="F230" s="67"/>
      <c r="G230" s="127">
        <f>'5-CAD - 2X - F'!G11</f>
        <v>0</v>
      </c>
      <c r="H230" s="108">
        <f>'5-CAD - 2X - F'!H11</f>
        <v>0</v>
      </c>
      <c r="I230" s="108">
        <f>'18-ALL B - 720 - M'!I231</f>
        <v>0</v>
      </c>
    </row>
    <row r="231" spans="1:9" ht="13.5">
      <c r="A231" s="104">
        <f>'5-CAD - 2X - F'!A12</f>
        <v>0</v>
      </c>
      <c r="B231" s="48"/>
      <c r="C231" s="115">
        <f>'5-CAD - 2X - F'!C12</f>
        <v>0</v>
      </c>
      <c r="D231" s="50"/>
      <c r="E231" s="115">
        <f>'5-CAD - 2X - F'!E12</f>
        <v>0</v>
      </c>
      <c r="F231" s="67"/>
      <c r="G231" s="127">
        <f>'5-CAD - 2X - F'!G12</f>
        <v>0</v>
      </c>
      <c r="H231" s="108">
        <f>'5-CAD - 2X - F'!H12</f>
        <v>0</v>
      </c>
      <c r="I231" s="108">
        <f>'18-ALL B - 720 - M'!I232</f>
        <v>0</v>
      </c>
    </row>
    <row r="232" spans="1:9" ht="13.5">
      <c r="A232" s="104">
        <f>'5-CAD - 2X - F'!A13</f>
        <v>0</v>
      </c>
      <c r="B232" s="48"/>
      <c r="C232" s="115">
        <f>'5-CAD - 2X - F'!C13</f>
        <v>0</v>
      </c>
      <c r="D232" s="50"/>
      <c r="E232" s="115">
        <f>'5-CAD - 2X - F'!E13</f>
        <v>0</v>
      </c>
      <c r="F232" s="67"/>
      <c r="G232" s="127">
        <f>'5-CAD - 2X - F'!G13</f>
        <v>0</v>
      </c>
      <c r="H232" s="108">
        <f>'5-CAD - 2X - F'!H13</f>
        <v>0</v>
      </c>
      <c r="I232" s="108">
        <f>'18-ALL B - 720 - M'!I233</f>
        <v>0</v>
      </c>
    </row>
    <row r="233" spans="1:9" ht="13.5">
      <c r="A233" s="104">
        <f>'5-CAD - 2X - F'!A14</f>
        <v>0</v>
      </c>
      <c r="B233" s="48"/>
      <c r="C233" s="115">
        <f>'5-CAD - 2X - F'!C14</f>
        <v>0</v>
      </c>
      <c r="D233" s="50"/>
      <c r="E233" s="115">
        <f>'5-CAD - 2X - F'!E14</f>
        <v>0</v>
      </c>
      <c r="F233" s="67"/>
      <c r="G233" s="127">
        <f>'5-CAD - 2X - F'!G14</f>
        <v>0</v>
      </c>
      <c r="H233" s="108">
        <f>'5-CAD - 2X - F'!H14</f>
        <v>0</v>
      </c>
      <c r="I233" s="108">
        <f>'18-ALL B - 720 - M'!I234</f>
        <v>0</v>
      </c>
    </row>
    <row r="234" spans="1:9" ht="13.5">
      <c r="A234" s="104">
        <f>'5-CAD - 2X - F'!A15</f>
        <v>0</v>
      </c>
      <c r="B234" s="48"/>
      <c r="C234" s="115">
        <f>'5-CAD - 2X - F'!C15</f>
        <v>0</v>
      </c>
      <c r="D234" s="50"/>
      <c r="E234" s="115">
        <f>'5-CAD - 2X - F'!E15</f>
        <v>0</v>
      </c>
      <c r="F234" s="67"/>
      <c r="G234" s="127">
        <f>'5-CAD - 2X - F'!G15</f>
        <v>0</v>
      </c>
      <c r="H234" s="108">
        <f>'5-CAD - 2X - F'!H15</f>
        <v>0</v>
      </c>
      <c r="I234" s="108">
        <f>'18-ALL B - 720 - M'!I235</f>
        <v>0</v>
      </c>
    </row>
    <row r="235" spans="1:9" ht="13.5">
      <c r="A235" s="104">
        <f>'5-CAD - 2X - F'!A16</f>
        <v>0</v>
      </c>
      <c r="B235" s="48"/>
      <c r="C235" s="115">
        <f>'5-CAD - 2X - F'!C16</f>
        <v>0</v>
      </c>
      <c r="D235" s="50"/>
      <c r="E235" s="115">
        <f>'5-CAD - 2X - F'!E16</f>
        <v>0</v>
      </c>
      <c r="F235" s="67"/>
      <c r="G235" s="127">
        <f>'5-CAD - 2X - F'!G16</f>
        <v>0</v>
      </c>
      <c r="H235" s="108">
        <f>'5-CAD - 2X - F'!H16</f>
        <v>0</v>
      </c>
      <c r="I235" s="108">
        <f>'18-ALL B - 720 - M'!I236</f>
        <v>0</v>
      </c>
    </row>
    <row r="236" spans="1:9" ht="13.5">
      <c r="A236" s="104">
        <f>'5-CAD - 2X - F'!A17</f>
        <v>0</v>
      </c>
      <c r="B236" s="48"/>
      <c r="C236" s="115">
        <f>'5-CAD - 2X - F'!C17</f>
        <v>0</v>
      </c>
      <c r="D236" s="50"/>
      <c r="E236" s="115">
        <f>'5-CAD - 2X - F'!E17</f>
        <v>0</v>
      </c>
      <c r="F236" s="67"/>
      <c r="G236" s="127">
        <f>'5-CAD - 2X - F'!G17</f>
        <v>0</v>
      </c>
      <c r="H236" s="108">
        <f>'5-CAD - 2X - F'!H17</f>
        <v>0</v>
      </c>
      <c r="I236" s="108">
        <f>'18-ALL B - 720 - M'!I237</f>
        <v>0</v>
      </c>
    </row>
    <row r="237" spans="1:9" ht="13.5">
      <c r="A237" s="104">
        <f>'5-CAD - 2X - F'!A18</f>
        <v>0</v>
      </c>
      <c r="B237" s="48"/>
      <c r="C237" s="115">
        <f>'5-CAD - 2X - F'!C18</f>
        <v>0</v>
      </c>
      <c r="D237" s="50"/>
      <c r="E237" s="115">
        <f>'5-CAD - 2X - F'!E18</f>
        <v>0</v>
      </c>
      <c r="F237" s="67"/>
      <c r="G237" s="127">
        <f>'5-CAD - 2X - F'!G18</f>
        <v>0</v>
      </c>
      <c r="H237" s="108">
        <f>'5-CAD - 2X - F'!H18</f>
        <v>0</v>
      </c>
      <c r="I237" s="108">
        <f>'18-ALL B - 720 - M'!I238</f>
        <v>0</v>
      </c>
    </row>
    <row r="238" spans="1:9" ht="13.5">
      <c r="A238" s="104">
        <f>'5-CAD - 2X - F'!A19</f>
        <v>0</v>
      </c>
      <c r="B238" s="48"/>
      <c r="C238" s="115">
        <f>'5-CAD - 2X - F'!C19</f>
        <v>0</v>
      </c>
      <c r="D238" s="50"/>
      <c r="E238" s="115">
        <f>'5-CAD - 2X - F'!E19</f>
        <v>0</v>
      </c>
      <c r="F238" s="67"/>
      <c r="G238" s="127">
        <f>'5-CAD - 2X - F'!G19</f>
        <v>0</v>
      </c>
      <c r="H238" s="108">
        <f>'5-CAD - 2X - F'!H19</f>
        <v>0</v>
      </c>
      <c r="I238" s="108">
        <f>'18-ALL B - 720 - M'!I239</f>
        <v>0</v>
      </c>
    </row>
    <row r="239" spans="1:9" ht="13.5">
      <c r="A239" s="104">
        <f>'5-CAD - 2X - F'!A20</f>
        <v>0</v>
      </c>
      <c r="B239" s="48"/>
      <c r="C239" s="115">
        <f>'5-CAD - 2X - F'!C20</f>
        <v>0</v>
      </c>
      <c r="D239" s="50"/>
      <c r="E239" s="115">
        <f>'5-CAD - 2X - F'!E20</f>
        <v>0</v>
      </c>
      <c r="F239" s="67"/>
      <c r="G239" s="127">
        <f>'5-CAD - 2X - F'!G20</f>
        <v>0</v>
      </c>
      <c r="H239" s="108">
        <f>'5-CAD - 2X - F'!H20</f>
        <v>0</v>
      </c>
      <c r="I239" s="108">
        <f>'18-ALL B - 720 - M'!I240</f>
        <v>0</v>
      </c>
    </row>
    <row r="240" spans="1:9" ht="13.5">
      <c r="A240" s="104">
        <f>'5-CAD - 2X - F'!A21</f>
        <v>0</v>
      </c>
      <c r="B240" s="48"/>
      <c r="C240" s="115">
        <f>'5-CAD - 2X - F'!C21</f>
        <v>0</v>
      </c>
      <c r="D240" s="50"/>
      <c r="E240" s="115">
        <f>'5-CAD - 2X - F'!E21</f>
        <v>0</v>
      </c>
      <c r="F240" s="67"/>
      <c r="G240" s="127">
        <f>'5-CAD - 2X - F'!G21</f>
        <v>0</v>
      </c>
      <c r="H240" s="108">
        <f>'5-CAD - 2X - F'!H21</f>
        <v>0</v>
      </c>
      <c r="I240" s="108">
        <f>'18-ALL B - 720 - M'!I241</f>
        <v>0</v>
      </c>
    </row>
    <row r="241" spans="1:9" ht="13.5">
      <c r="A241" s="104">
        <f>'5-CAD - 2X - F'!A22</f>
        <v>0</v>
      </c>
      <c r="B241" s="48"/>
      <c r="C241" s="115">
        <f>'5-CAD - 2X - F'!C22</f>
        <v>0</v>
      </c>
      <c r="D241" s="50"/>
      <c r="E241" s="115">
        <f>'5-CAD - 2X - F'!E22</f>
        <v>0</v>
      </c>
      <c r="F241" s="67"/>
      <c r="G241" s="127">
        <f>'5-CAD - 2X - F'!G22</f>
        <v>0</v>
      </c>
      <c r="H241" s="108">
        <f>'5-CAD - 2X - F'!H22</f>
        <v>0</v>
      </c>
      <c r="I241" s="108">
        <f>'18-ALL B - 720 - M'!I242</f>
        <v>0</v>
      </c>
    </row>
    <row r="242" spans="1:9" ht="13.5">
      <c r="A242" s="104">
        <f>'5-CAD - 2X - F'!A23</f>
        <v>0</v>
      </c>
      <c r="B242" s="48"/>
      <c r="C242" s="115">
        <f>'5-CAD - 2X - F'!C23</f>
        <v>0</v>
      </c>
      <c r="D242" s="50"/>
      <c r="E242" s="115">
        <f>'5-CAD - 2X - F'!E23</f>
        <v>0</v>
      </c>
      <c r="F242" s="67"/>
      <c r="G242" s="127">
        <f>'5-CAD - 2X - F'!G23</f>
        <v>0</v>
      </c>
      <c r="H242" s="108">
        <f>'5-CAD - 2X - F'!H23</f>
        <v>0</v>
      </c>
      <c r="I242" s="108">
        <f>'18-ALL B - 720 - M'!I243</f>
        <v>0</v>
      </c>
    </row>
    <row r="243" spans="1:9" ht="14.25" thickBot="1">
      <c r="A243" s="104">
        <f>'5-CAD - 2X - F'!A24</f>
        <v>0</v>
      </c>
      <c r="B243" s="60"/>
      <c r="C243" s="115">
        <f>'5-CAD - 2X - F'!C24</f>
        <v>0</v>
      </c>
      <c r="D243" s="50"/>
      <c r="E243" s="115">
        <f>'5-CAD - 2X - F'!E24</f>
        <v>0</v>
      </c>
      <c r="F243" s="67"/>
      <c r="G243" s="127">
        <f>'5-CAD - 2X - F'!G24</f>
        <v>0</v>
      </c>
      <c r="H243" s="108">
        <f>'5-CAD - 2X - F'!H24</f>
        <v>0</v>
      </c>
      <c r="I243" s="108">
        <f>'18-ALL B - 720 - M'!I244</f>
        <v>0</v>
      </c>
    </row>
    <row r="244" spans="1:9" ht="15" thickBot="1">
      <c r="A244" s="109">
        <f>'5-CAD - 2X - F'!A25</f>
        <v>0</v>
      </c>
      <c r="B244" s="53"/>
      <c r="C244" s="120">
        <f>'5-CAD - 2X - F'!C25</f>
        <v>0</v>
      </c>
      <c r="D244" s="40"/>
      <c r="E244" s="120">
        <f>'5-CAD - 2X - F'!E25</f>
        <v>0</v>
      </c>
      <c r="F244" s="65"/>
      <c r="G244" s="128">
        <f>'5-CAD - 2X - F'!G25</f>
        <v>0</v>
      </c>
      <c r="H244" s="113">
        <f>'5-CAD - 2X - F'!H25</f>
        <v>0</v>
      </c>
      <c r="I244" s="172"/>
    </row>
    <row r="245" spans="1:9" ht="14.25" thickBot="1">
      <c r="A245" s="57"/>
      <c r="B245" s="58"/>
      <c r="C245" s="121"/>
      <c r="D245" s="36"/>
      <c r="E245" s="121"/>
      <c r="F245" s="68"/>
      <c r="H245"/>
      <c r="I245" t="s">
        <v>127</v>
      </c>
    </row>
    <row r="246" spans="1:9" s="82" customFormat="1" ht="14.25">
      <c r="A246" s="78" t="s">
        <v>143</v>
      </c>
      <c r="B246" s="79">
        <f>B221+1</f>
        <v>11</v>
      </c>
      <c r="C246" s="117"/>
      <c r="D246" s="80"/>
      <c r="E246" s="117" t="s">
        <v>135</v>
      </c>
      <c r="F246" s="80" t="s">
        <v>144</v>
      </c>
      <c r="G246" s="124" t="s">
        <v>4</v>
      </c>
      <c r="H246" s="73" t="s">
        <v>37</v>
      </c>
      <c r="I246" s="168"/>
    </row>
    <row r="247" spans="1:9" s="69" customFormat="1" ht="13.5" thickBot="1">
      <c r="A247" s="74" t="s">
        <v>6</v>
      </c>
      <c r="B247" s="38"/>
      <c r="C247" s="75" t="s">
        <v>7</v>
      </c>
      <c r="D247" s="65"/>
      <c r="E247" s="75" t="s">
        <v>8</v>
      </c>
      <c r="F247" s="65"/>
      <c r="G247" s="125" t="s">
        <v>148</v>
      </c>
      <c r="H247" s="76" t="s">
        <v>10</v>
      </c>
      <c r="I247" s="167" t="s">
        <v>373</v>
      </c>
    </row>
    <row r="248" spans="1:9" ht="13.5">
      <c r="A248" s="99">
        <f>'25-CAD - 4X - M'!A4</f>
        <v>1</v>
      </c>
      <c r="B248" s="43"/>
      <c r="C248" s="119" t="str">
        <f>'25-CAD - 4X - M'!C4</f>
        <v>S.N. G.PULLINO</v>
      </c>
      <c r="D248" s="45"/>
      <c r="E248" s="119" t="str">
        <f>'25-CAD - 4X - M'!E4</f>
        <v>BALZIA L./TROST L./GASPARI A./ZISCA O.</v>
      </c>
      <c r="F248" s="66"/>
      <c r="G248" s="126">
        <f>'25-CAD - 4X - M'!G4</f>
        <v>0</v>
      </c>
      <c r="H248" s="103">
        <f>'25-CAD - 4X - M'!H4</f>
        <v>0</v>
      </c>
      <c r="I248" s="108">
        <f>'18-ALL B - 720 - M'!I249</f>
        <v>0</v>
      </c>
    </row>
    <row r="249" spans="1:9" ht="13.5">
      <c r="A249" s="104">
        <f>'25-CAD - 4X - M'!A5</f>
        <v>2</v>
      </c>
      <c r="B249" s="48"/>
      <c r="C249" s="115" t="str">
        <f>'25-CAD - 4X - M'!C5</f>
        <v>S.N. G.PULLINO</v>
      </c>
      <c r="D249" s="50"/>
      <c r="E249" s="115" t="str">
        <f>'25-CAD - 4X - M'!E5</f>
        <v>GRIECO D./MINCA M./RICCI P./CARLI L.</v>
      </c>
      <c r="F249" s="67"/>
      <c r="G249" s="127">
        <f>'25-CAD - 4X - M'!G5</f>
        <v>0</v>
      </c>
      <c r="H249" s="108">
        <f>'25-CAD - 4X - M'!H5</f>
        <v>0</v>
      </c>
      <c r="I249" s="108">
        <f>'18-ALL B - 720 - M'!I250</f>
        <v>0</v>
      </c>
    </row>
    <row r="250" spans="1:9" ht="13.5">
      <c r="A250" s="104">
        <f>'25-CAD - 4X - M'!A6</f>
        <v>3</v>
      </c>
      <c r="B250" s="48"/>
      <c r="C250" s="115" t="str">
        <f>'25-CAD - 4X - M'!C6</f>
        <v>C.C. SATURNIA</v>
      </c>
      <c r="D250" s="50"/>
      <c r="E250" s="115" t="str">
        <f>'25-CAD - 4X - M'!E6</f>
        <v>GRISON A./TRAMPUS T./PANTECA F./TARABOCCHIA G.</v>
      </c>
      <c r="F250" s="67"/>
      <c r="G250" s="127">
        <f>'25-CAD - 4X - M'!G6</f>
        <v>0</v>
      </c>
      <c r="H250" s="108">
        <f>'25-CAD - 4X - M'!H6</f>
        <v>0</v>
      </c>
      <c r="I250" s="108">
        <f>'18-ALL B - 720 - M'!I251</f>
        <v>0</v>
      </c>
    </row>
    <row r="251" spans="1:9" ht="13.5">
      <c r="A251" s="104">
        <f>'25-CAD - 4X - M'!A7</f>
        <v>0</v>
      </c>
      <c r="B251" s="48"/>
      <c r="C251" s="115">
        <f>'25-CAD - 4X - M'!C7</f>
        <v>0</v>
      </c>
      <c r="D251" s="50"/>
      <c r="E251" s="115">
        <f>'25-CAD - 4X - M'!E7</f>
        <v>0</v>
      </c>
      <c r="F251" s="67"/>
      <c r="G251" s="127">
        <f>'25-CAD - 4X - M'!G7</f>
        <v>0</v>
      </c>
      <c r="H251" s="108">
        <f>'25-CAD - 4X - M'!H7</f>
        <v>0</v>
      </c>
      <c r="I251" s="108">
        <f>'18-ALL B - 720 - M'!I252</f>
        <v>0</v>
      </c>
    </row>
    <row r="252" spans="1:9" ht="13.5">
      <c r="A252" s="104">
        <f>'25-CAD - 4X - M'!A8</f>
        <v>0</v>
      </c>
      <c r="B252" s="48"/>
      <c r="C252" s="115">
        <f>'25-CAD - 4X - M'!C8</f>
        <v>0</v>
      </c>
      <c r="D252" s="50"/>
      <c r="E252" s="115">
        <f>'25-CAD - 4X - M'!E8</f>
        <v>0</v>
      </c>
      <c r="F252" s="67"/>
      <c r="G252" s="127">
        <f>'25-CAD - 4X - M'!G8</f>
        <v>0</v>
      </c>
      <c r="H252" s="108">
        <f>'25-CAD - 4X - M'!H8</f>
        <v>0</v>
      </c>
      <c r="I252" s="108">
        <f>'18-ALL B - 720 - M'!I253</f>
        <v>0</v>
      </c>
    </row>
    <row r="253" spans="1:9" ht="13.5">
      <c r="A253" s="104">
        <f>'25-CAD - 4X - M'!A9</f>
        <v>0</v>
      </c>
      <c r="B253" s="48"/>
      <c r="C253" s="115">
        <f>'25-CAD - 4X - M'!C9</f>
        <v>0</v>
      </c>
      <c r="D253" s="50"/>
      <c r="E253" s="115">
        <f>'25-CAD - 4X - M'!E9</f>
        <v>0</v>
      </c>
      <c r="F253" s="67"/>
      <c r="G253" s="127">
        <f>'25-CAD - 4X - M'!G9</f>
        <v>0</v>
      </c>
      <c r="H253" s="108">
        <f>'25-CAD - 4X - M'!H9</f>
        <v>0</v>
      </c>
      <c r="I253" s="108">
        <f>'18-ALL B - 720 - M'!I254</f>
        <v>0</v>
      </c>
    </row>
    <row r="254" spans="1:9" ht="13.5">
      <c r="A254" s="104">
        <f>'25-CAD - 4X - M'!A10</f>
        <v>0</v>
      </c>
      <c r="B254" s="48"/>
      <c r="C254" s="115">
        <f>'25-CAD - 4X - M'!C10</f>
        <v>0</v>
      </c>
      <c r="D254" s="50"/>
      <c r="E254" s="115">
        <f>'25-CAD - 4X - M'!E10</f>
        <v>0</v>
      </c>
      <c r="F254" s="67"/>
      <c r="G254" s="127">
        <f>'25-CAD - 4X - M'!G10</f>
        <v>0</v>
      </c>
      <c r="H254" s="108">
        <f>'25-CAD - 4X - M'!H10</f>
        <v>0</v>
      </c>
      <c r="I254" s="108">
        <f>'18-ALL B - 720 - M'!I255</f>
        <v>0</v>
      </c>
    </row>
    <row r="255" spans="1:9" ht="13.5">
      <c r="A255" s="104">
        <f>'25-CAD - 4X - M'!A11</f>
        <v>0</v>
      </c>
      <c r="B255" s="48"/>
      <c r="C255" s="115">
        <f>'25-CAD - 4X - M'!C11</f>
        <v>0</v>
      </c>
      <c r="D255" s="50"/>
      <c r="E255" s="115">
        <f>'25-CAD - 4X - M'!E11</f>
        <v>0</v>
      </c>
      <c r="F255" s="67"/>
      <c r="G255" s="127">
        <f>'25-CAD - 4X - M'!G11</f>
        <v>0</v>
      </c>
      <c r="H255" s="108">
        <f>'25-CAD - 4X - M'!H11</f>
        <v>0</v>
      </c>
      <c r="I255" s="108">
        <f>'18-ALL B - 720 - M'!I256</f>
        <v>0</v>
      </c>
    </row>
    <row r="256" spans="1:9" ht="13.5">
      <c r="A256" s="104">
        <f>'25-CAD - 4X - M'!A12</f>
        <v>0</v>
      </c>
      <c r="B256" s="48"/>
      <c r="C256" s="115">
        <f>'25-CAD - 4X - M'!C12</f>
        <v>0</v>
      </c>
      <c r="D256" s="50"/>
      <c r="E256" s="115">
        <f>'25-CAD - 4X - M'!E12</f>
        <v>0</v>
      </c>
      <c r="F256" s="67"/>
      <c r="G256" s="127">
        <f>'25-CAD - 4X - M'!G12</f>
        <v>0</v>
      </c>
      <c r="H256" s="108">
        <f>'25-CAD - 4X - M'!H12</f>
        <v>0</v>
      </c>
      <c r="I256" s="108">
        <f>'18-ALL B - 720 - M'!I257</f>
        <v>0</v>
      </c>
    </row>
    <row r="257" spans="1:9" ht="13.5">
      <c r="A257" s="104">
        <f>'25-CAD - 4X - M'!A13</f>
        <v>0</v>
      </c>
      <c r="B257" s="48"/>
      <c r="C257" s="115">
        <f>'25-CAD - 4X - M'!C13</f>
        <v>0</v>
      </c>
      <c r="D257" s="50"/>
      <c r="E257" s="115">
        <f>'25-CAD - 4X - M'!E13</f>
        <v>0</v>
      </c>
      <c r="F257" s="67"/>
      <c r="G257" s="127">
        <f>'25-CAD - 4X - M'!G13</f>
        <v>0</v>
      </c>
      <c r="H257" s="108">
        <f>'25-CAD - 4X - M'!H13</f>
        <v>0</v>
      </c>
      <c r="I257" s="108">
        <f>'18-ALL B - 720 - M'!I258</f>
        <v>0</v>
      </c>
    </row>
    <row r="258" spans="1:9" ht="13.5">
      <c r="A258" s="104">
        <f>'25-CAD - 4X - M'!A14</f>
        <v>0</v>
      </c>
      <c r="B258" s="48"/>
      <c r="C258" s="115">
        <f>'25-CAD - 4X - M'!C14</f>
        <v>0</v>
      </c>
      <c r="D258" s="50"/>
      <c r="E258" s="115">
        <f>'25-CAD - 4X - M'!E14</f>
        <v>0</v>
      </c>
      <c r="F258" s="67"/>
      <c r="G258" s="127">
        <f>'25-CAD - 4X - M'!G14</f>
        <v>0</v>
      </c>
      <c r="H258" s="108">
        <f>'25-CAD - 4X - M'!H14</f>
        <v>0</v>
      </c>
      <c r="I258" s="108">
        <f>'18-ALL B - 720 - M'!I259</f>
        <v>0</v>
      </c>
    </row>
    <row r="259" spans="1:9" ht="13.5">
      <c r="A259" s="104">
        <f>'25-CAD - 4X - M'!A15</f>
        <v>0</v>
      </c>
      <c r="B259" s="48"/>
      <c r="C259" s="115">
        <f>'25-CAD - 4X - M'!C15</f>
        <v>0</v>
      </c>
      <c r="D259" s="50"/>
      <c r="E259" s="115">
        <f>'25-CAD - 4X - M'!E15</f>
        <v>0</v>
      </c>
      <c r="F259" s="67"/>
      <c r="G259" s="127">
        <f>'25-CAD - 4X - M'!G15</f>
        <v>0</v>
      </c>
      <c r="H259" s="108">
        <f>'25-CAD - 4X - M'!H15</f>
        <v>0</v>
      </c>
      <c r="I259" s="108">
        <f>'18-ALL B - 720 - M'!I260</f>
        <v>0</v>
      </c>
    </row>
    <row r="260" spans="1:9" ht="13.5">
      <c r="A260" s="104">
        <f>'25-CAD - 4X - M'!A16</f>
        <v>0</v>
      </c>
      <c r="B260" s="48"/>
      <c r="C260" s="115">
        <f>'25-CAD - 4X - M'!C16</f>
        <v>0</v>
      </c>
      <c r="D260" s="50"/>
      <c r="E260" s="115">
        <f>'25-CAD - 4X - M'!E16</f>
        <v>0</v>
      </c>
      <c r="F260" s="67"/>
      <c r="G260" s="127">
        <f>'25-CAD - 4X - M'!G16</f>
        <v>0</v>
      </c>
      <c r="H260" s="108">
        <f>'25-CAD - 4X - M'!H16</f>
        <v>0</v>
      </c>
      <c r="I260" s="108">
        <f>'18-ALL B - 720 - M'!I261</f>
        <v>0</v>
      </c>
    </row>
    <row r="261" spans="1:9" ht="13.5">
      <c r="A261" s="104">
        <f>'25-CAD - 4X - M'!A17</f>
        <v>0</v>
      </c>
      <c r="B261" s="48"/>
      <c r="C261" s="115">
        <f>'25-CAD - 4X - M'!C17</f>
        <v>0</v>
      </c>
      <c r="D261" s="50"/>
      <c r="E261" s="115">
        <f>'25-CAD - 4X - M'!E17</f>
        <v>0</v>
      </c>
      <c r="F261" s="67"/>
      <c r="G261" s="127">
        <f>'25-CAD - 4X - M'!G17</f>
        <v>0</v>
      </c>
      <c r="H261" s="108">
        <f>'25-CAD - 4X - M'!H17</f>
        <v>0</v>
      </c>
      <c r="I261" s="108">
        <f>'18-ALL B - 720 - M'!I262</f>
        <v>0</v>
      </c>
    </row>
    <row r="262" spans="1:9" ht="13.5">
      <c r="A262" s="104">
        <f>'25-CAD - 4X - M'!A18</f>
        <v>0</v>
      </c>
      <c r="B262" s="48"/>
      <c r="C262" s="115">
        <f>'25-CAD - 4X - M'!C18</f>
        <v>0</v>
      </c>
      <c r="D262" s="50"/>
      <c r="E262" s="115">
        <f>'25-CAD - 4X - M'!E18</f>
        <v>0</v>
      </c>
      <c r="F262" s="67"/>
      <c r="G262" s="127">
        <f>'25-CAD - 4X - M'!G18</f>
        <v>0</v>
      </c>
      <c r="H262" s="108">
        <f>'25-CAD - 4X - M'!H18</f>
        <v>0</v>
      </c>
      <c r="I262" s="108">
        <f>'18-ALL B - 720 - M'!I263</f>
        <v>0</v>
      </c>
    </row>
    <row r="263" spans="1:9" ht="13.5">
      <c r="A263" s="104">
        <f>'25-CAD - 4X - M'!A19</f>
        <v>0</v>
      </c>
      <c r="B263" s="48"/>
      <c r="C263" s="115">
        <f>'25-CAD - 4X - M'!C19</f>
        <v>0</v>
      </c>
      <c r="D263" s="50"/>
      <c r="E263" s="115">
        <f>'25-CAD - 4X - M'!E19</f>
        <v>0</v>
      </c>
      <c r="F263" s="67"/>
      <c r="G263" s="127">
        <f>'25-CAD - 4X - M'!G19</f>
        <v>0</v>
      </c>
      <c r="H263" s="108">
        <f>'25-CAD - 4X - M'!H19</f>
        <v>0</v>
      </c>
      <c r="I263" s="108">
        <f>'18-ALL B - 720 - M'!I264</f>
        <v>0</v>
      </c>
    </row>
    <row r="264" spans="1:9" ht="13.5">
      <c r="A264" s="104">
        <f>'25-CAD - 4X - M'!A20</f>
        <v>0</v>
      </c>
      <c r="B264" s="48"/>
      <c r="C264" s="115">
        <f>'25-CAD - 4X - M'!C20</f>
        <v>0</v>
      </c>
      <c r="D264" s="50"/>
      <c r="E264" s="115">
        <f>'25-CAD - 4X - M'!E20</f>
        <v>0</v>
      </c>
      <c r="F264" s="67"/>
      <c r="G264" s="127">
        <f>'25-CAD - 4X - M'!G20</f>
        <v>0</v>
      </c>
      <c r="H264" s="108">
        <f>'25-CAD - 4X - M'!H20</f>
        <v>0</v>
      </c>
      <c r="I264" s="108">
        <f>'18-ALL B - 720 - M'!I265</f>
        <v>0</v>
      </c>
    </row>
    <row r="265" spans="1:9" ht="13.5">
      <c r="A265" s="104">
        <f>'25-CAD - 4X - M'!A21</f>
        <v>0</v>
      </c>
      <c r="B265" s="48"/>
      <c r="C265" s="115">
        <f>'25-CAD - 4X - M'!C21</f>
        <v>0</v>
      </c>
      <c r="D265" s="50"/>
      <c r="E265" s="115">
        <f>'25-CAD - 4X - M'!E21</f>
        <v>0</v>
      </c>
      <c r="F265" s="67"/>
      <c r="G265" s="127">
        <f>'25-CAD - 4X - M'!G21</f>
        <v>0</v>
      </c>
      <c r="H265" s="108">
        <f>'25-CAD - 4X - M'!H21</f>
        <v>0</v>
      </c>
      <c r="I265" s="108">
        <f>'18-ALL B - 720 - M'!I266</f>
        <v>0</v>
      </c>
    </row>
    <row r="266" spans="1:9" ht="13.5">
      <c r="A266" s="104">
        <f>'25-CAD - 4X - M'!A22</f>
        <v>0</v>
      </c>
      <c r="B266" s="60"/>
      <c r="C266" s="115">
        <f>'25-CAD - 4X - M'!C22</f>
        <v>0</v>
      </c>
      <c r="D266" s="50"/>
      <c r="E266" s="115">
        <f>'25-CAD - 4X - M'!E22</f>
        <v>0</v>
      </c>
      <c r="F266" s="67"/>
      <c r="G266" s="127">
        <f>'25-CAD - 4X - M'!G22</f>
        <v>0</v>
      </c>
      <c r="H266" s="108">
        <f>'25-CAD - 4X - M'!H22</f>
        <v>0</v>
      </c>
      <c r="I266" s="108">
        <f>'18-ALL B - 720 - M'!I267</f>
        <v>0</v>
      </c>
    </row>
    <row r="267" spans="1:9" ht="14.25" thickBot="1">
      <c r="A267" s="109">
        <f>'25-CAD - 4X - M'!A23</f>
        <v>0</v>
      </c>
      <c r="B267" s="53"/>
      <c r="C267" s="120">
        <f>'25-CAD - 4X - M'!C23</f>
        <v>0</v>
      </c>
      <c r="D267" s="40"/>
      <c r="E267" s="120">
        <f>'25-CAD - 4X - M'!E23</f>
        <v>0</v>
      </c>
      <c r="F267" s="65"/>
      <c r="G267" s="128">
        <f>'25-CAD - 4X - M'!G23</f>
        <v>0</v>
      </c>
      <c r="H267" s="113">
        <f>'25-CAD - 4X - M'!H23</f>
        <v>0</v>
      </c>
      <c r="I267" s="108">
        <f>'18-ALL B - 720 - M'!I268</f>
        <v>0</v>
      </c>
    </row>
    <row r="268" spans="1:9" ht="14.25" thickBot="1">
      <c r="A268" s="57"/>
      <c r="B268" s="58"/>
      <c r="C268" s="121"/>
      <c r="D268" s="36"/>
      <c r="E268" s="121"/>
      <c r="F268" s="68"/>
      <c r="H268" s="56"/>
      <c r="I268">
        <f>'18-ALL B - 720 - M'!I269</f>
        <v>0</v>
      </c>
    </row>
    <row r="269" spans="1:9" s="82" customFormat="1" ht="14.25">
      <c r="A269" s="78" t="s">
        <v>143</v>
      </c>
      <c r="B269" s="79">
        <f>B246+1</f>
        <v>12</v>
      </c>
      <c r="C269" s="117"/>
      <c r="D269" s="80"/>
      <c r="E269" s="117" t="s">
        <v>136</v>
      </c>
      <c r="F269" s="80" t="s">
        <v>137</v>
      </c>
      <c r="G269" s="124" t="s">
        <v>4</v>
      </c>
      <c r="H269" s="73" t="s">
        <v>80</v>
      </c>
      <c r="I269" s="168"/>
    </row>
    <row r="270" spans="1:9" s="69" customFormat="1" ht="13.5" thickBot="1">
      <c r="A270" s="74" t="s">
        <v>6</v>
      </c>
      <c r="B270" s="38"/>
      <c r="C270" s="75" t="s">
        <v>7</v>
      </c>
      <c r="D270" s="65"/>
      <c r="E270" s="75" t="s">
        <v>8</v>
      </c>
      <c r="F270" s="65"/>
      <c r="G270" s="125" t="s">
        <v>148</v>
      </c>
      <c r="H270" s="76" t="s">
        <v>10</v>
      </c>
      <c r="I270" s="167" t="s">
        <v>373</v>
      </c>
    </row>
    <row r="271" spans="1:9" ht="13.5">
      <c r="A271" s="99">
        <f>'1_2_3-R - 1X - M'!A4</f>
        <v>1</v>
      </c>
      <c r="B271" s="43"/>
      <c r="C271" s="119" t="str">
        <f>'1_2_3-R - 1X - M'!C4</f>
        <v>S.C. TIMAVO</v>
      </c>
      <c r="D271" s="45"/>
      <c r="E271" s="119" t="str">
        <f>'1_2_3-R - 1X - M'!E4</f>
        <v>BORTOLOSSI Alessandro</v>
      </c>
      <c r="F271" s="66"/>
      <c r="G271" s="126">
        <f>'1_2_3-R - 1X - M'!G4</f>
        <v>0</v>
      </c>
      <c r="H271" s="103">
        <f>'1_2_3-R - 1X - M'!H4</f>
        <v>0</v>
      </c>
      <c r="I271" s="103">
        <f>'18-ALL B - 720 - M'!I272</f>
        <v>0</v>
      </c>
    </row>
    <row r="272" spans="1:9" ht="13.5">
      <c r="A272" s="104">
        <f>'1_2_3-R - 1X - M'!A6</f>
        <v>3</v>
      </c>
      <c r="B272" s="48"/>
      <c r="C272" s="115" t="str">
        <f>'1_2_3-R - 1X - M'!C5</f>
        <v>S.G.T. NAUTICA</v>
      </c>
      <c r="D272" s="50"/>
      <c r="E272" s="115" t="str">
        <f>'1_2_3-R - 1X - M'!E5</f>
        <v>SVERKO Davide </v>
      </c>
      <c r="F272" s="67"/>
      <c r="G272" s="127">
        <f>'1_2_3-R - 1X - M'!G5</f>
        <v>0</v>
      </c>
      <c r="H272" s="108">
        <f>'1_2_3-R - 1X - M'!H5</f>
        <v>0</v>
      </c>
      <c r="I272" s="103">
        <f>'18-ALL B - 720 - M'!I273</f>
        <v>0</v>
      </c>
    </row>
    <row r="273" spans="1:9" ht="13.5">
      <c r="A273" s="104" t="e">
        <f>'1_2_3-R - 1X - M'!#REF!</f>
        <v>#REF!</v>
      </c>
      <c r="B273" s="48"/>
      <c r="C273" s="115" t="str">
        <f>'1_2_3-R - 1X - M'!C6</f>
        <v>S.C.NETTUNO</v>
      </c>
      <c r="D273" s="50"/>
      <c r="E273" s="115" t="str">
        <f>'1_2_3-R - 1X - M'!E6</f>
        <v>VISINTIN Andrea</v>
      </c>
      <c r="F273" s="67"/>
      <c r="G273" s="127">
        <f>'1_2_3-R - 1X - M'!G6</f>
        <v>0</v>
      </c>
      <c r="H273" s="108">
        <f>'1_2_3-R - 1X - M'!H6</f>
        <v>0</v>
      </c>
      <c r="I273" s="103">
        <f>'18-ALL B - 720 - M'!I274</f>
        <v>0</v>
      </c>
    </row>
    <row r="274" spans="1:9" ht="13.5">
      <c r="A274" s="104">
        <f>'1_2_3-R - 1X - M'!A7</f>
        <v>4</v>
      </c>
      <c r="B274" s="48"/>
      <c r="C274" s="115" t="str">
        <f>'1_2_3-R - 1X - M'!C7</f>
        <v>C.C. SATURNIA</v>
      </c>
      <c r="D274" s="50"/>
      <c r="E274" s="115" t="str">
        <f>'1_2_3-R - 1X - M'!E7</f>
        <v>CASTRIOTTA Andrea</v>
      </c>
      <c r="F274" s="67"/>
      <c r="G274" s="127">
        <f>'1_2_3-R - 1X - M'!G7</f>
        <v>0</v>
      </c>
      <c r="H274" s="108">
        <f>'1_2_3-R - 1X - M'!H7</f>
        <v>0</v>
      </c>
      <c r="I274" s="108">
        <f>'18-ALL B - 720 - M'!I275</f>
        <v>0</v>
      </c>
    </row>
    <row r="275" spans="1:9" ht="13.5">
      <c r="A275" s="104">
        <f>'1_2_3-R - 1X - M'!A8</f>
        <v>5</v>
      </c>
      <c r="B275" s="48"/>
      <c r="C275" s="115" t="str">
        <f>'1_2_3-R - 1X - M'!C8</f>
        <v>S.C. TIMAVO</v>
      </c>
      <c r="D275" s="50"/>
      <c r="E275" s="115" t="str">
        <f>'1_2_3-R - 1X - M'!E8</f>
        <v>RUSSI Stefano</v>
      </c>
      <c r="F275" s="67"/>
      <c r="G275" s="127">
        <f>'1_2_3-R - 1X - M'!G8</f>
        <v>0</v>
      </c>
      <c r="H275" s="108">
        <f>'1_2_3-R - 1X - M'!H8</f>
        <v>0</v>
      </c>
      <c r="I275" s="108">
        <f>'18-ALL B - 720 - M'!I276</f>
        <v>0</v>
      </c>
    </row>
    <row r="276" spans="1:9" ht="13.5">
      <c r="A276" s="104">
        <f>'1_2_3-R - 1X - M'!A9</f>
        <v>6</v>
      </c>
      <c r="B276" s="48"/>
      <c r="C276" s="115" t="str">
        <f>'1_2_3-R - 1X - M'!C9</f>
        <v>S.T.C. ADRIA</v>
      </c>
      <c r="D276" s="50"/>
      <c r="E276" s="115" t="str">
        <f>'1_2_3-R - 1X - M'!E9</f>
        <v>ZARRI Raffaele</v>
      </c>
      <c r="F276" s="67"/>
      <c r="G276" s="127">
        <f>'1_2_3-R - 1X - M'!G9</f>
        <v>0</v>
      </c>
      <c r="H276" s="108">
        <f>'1_2_3-R - 1X - M'!H9</f>
        <v>0</v>
      </c>
      <c r="I276" s="108">
        <f>'18-ALL B - 720 - M'!I277</f>
        <v>0</v>
      </c>
    </row>
    <row r="277" spans="1:9" ht="13.5">
      <c r="A277" s="104" t="str">
        <f>'1_2_3-R - 1X - M'!A10</f>
        <v> </v>
      </c>
      <c r="B277" s="48"/>
      <c r="C277" s="115" t="str">
        <f>'1_2_3-R - 1X - M'!C10</f>
        <v> </v>
      </c>
      <c r="D277" s="50"/>
      <c r="E277" s="115" t="str">
        <f>'1_2_3-R - 1X - M'!E10</f>
        <v> </v>
      </c>
      <c r="F277" s="67"/>
      <c r="G277" s="127">
        <f>'1_2_3-R - 1X - M'!G10</f>
        <v>0</v>
      </c>
      <c r="H277" s="108">
        <f>'1_2_3-R - 1X - M'!H10</f>
        <v>0</v>
      </c>
      <c r="I277" s="108">
        <f>'18-ALL B - 720 - M'!I278</f>
        <v>0</v>
      </c>
    </row>
    <row r="278" spans="1:9" ht="13.5">
      <c r="A278" s="104">
        <f>'1_2_3-R - 1X - M'!A11</f>
        <v>1</v>
      </c>
      <c r="B278" s="48"/>
      <c r="C278" s="115" t="str">
        <f>'1_2_3-R - 1X - M'!C11</f>
        <v>C.M.M N. SAURO</v>
      </c>
      <c r="D278" s="50"/>
      <c r="E278" s="115" t="str">
        <f>'1_2_3-R - 1X - M'!E11</f>
        <v>BON Rocco</v>
      </c>
      <c r="F278" s="67"/>
      <c r="G278" s="127">
        <f>'1_2_3-R - 1X - M'!G11</f>
        <v>0</v>
      </c>
      <c r="H278" s="108">
        <f>'1_2_3-R - 1X - M'!H11</f>
        <v>0</v>
      </c>
      <c r="I278" s="108">
        <f>'18-ALL B - 720 - M'!I279</f>
        <v>0</v>
      </c>
    </row>
    <row r="279" spans="1:9" ht="13.5">
      <c r="A279" s="104">
        <f>'1_2_3-R - 1X - M'!A12</f>
        <v>2</v>
      </c>
      <c r="B279" s="48"/>
      <c r="C279" s="115" t="str">
        <f>'1_2_3-R - 1X - M'!C12</f>
        <v>S.C. TIMAVO</v>
      </c>
      <c r="D279" s="50"/>
      <c r="E279" s="115" t="str">
        <f>'1_2_3-R - 1X - M'!E12</f>
        <v>CIMBARO Luca</v>
      </c>
      <c r="F279" s="67"/>
      <c r="G279" s="127">
        <f>'1_2_3-R - 1X - M'!G12</f>
        <v>0</v>
      </c>
      <c r="H279" s="108">
        <f>'1_2_3-R - 1X - M'!H12</f>
        <v>0</v>
      </c>
      <c r="I279" s="108">
        <f>'18-ALL B - 720 - M'!I280</f>
        <v>0</v>
      </c>
    </row>
    <row r="280" spans="1:9" ht="13.5">
      <c r="A280" s="104">
        <f>'1_2_3-R - 1X - M'!A13</f>
        <v>3</v>
      </c>
      <c r="B280" s="48"/>
      <c r="C280" s="115" t="str">
        <f>'1_2_3-R - 1X - M'!C13</f>
        <v>S.C.TRIESTE</v>
      </c>
      <c r="D280" s="50"/>
      <c r="E280" s="115" t="str">
        <f>'1_2_3-R - 1X - M'!E13</f>
        <v>ANTONINI Vincenzo</v>
      </c>
      <c r="F280" s="67"/>
      <c r="G280" s="127">
        <f>'1_2_3-R - 1X - M'!G13</f>
        <v>0</v>
      </c>
      <c r="H280" s="108">
        <f>'1_2_3-R - 1X - M'!H13</f>
        <v>0</v>
      </c>
      <c r="I280" s="108">
        <f>'18-ALL B - 720 - M'!I281</f>
        <v>0</v>
      </c>
    </row>
    <row r="281" spans="1:9" ht="13.5">
      <c r="A281" s="104">
        <f>'1_2_3-R - 1X - M'!A14</f>
        <v>4</v>
      </c>
      <c r="B281" s="48"/>
      <c r="C281" s="115" t="str">
        <f>'1_2_3-R - 1X - M'!C14</f>
        <v>C.C. SATURNIA</v>
      </c>
      <c r="D281" s="50"/>
      <c r="E281" s="115" t="str">
        <f>'1_2_3-R - 1X - M'!E14</f>
        <v>COTOGNINI Vincenzo</v>
      </c>
      <c r="F281" s="67"/>
      <c r="G281" s="127">
        <f>'1_2_3-R - 1X - M'!G14</f>
        <v>0</v>
      </c>
      <c r="H281" s="108">
        <f>'1_2_3-R - 1X - M'!H14</f>
        <v>0</v>
      </c>
      <c r="I281" s="108">
        <f>'18-ALL B - 720 - M'!I282</f>
        <v>0</v>
      </c>
    </row>
    <row r="282" spans="1:9" ht="13.5">
      <c r="A282" s="104">
        <f>'1_2_3-R - 1X - M'!A15</f>
        <v>5</v>
      </c>
      <c r="B282" s="48"/>
      <c r="C282" s="115" t="str">
        <f>'1_2_3-R - 1X - M'!C15</f>
        <v>S.C.NETTUNO</v>
      </c>
      <c r="D282" s="50"/>
      <c r="E282" s="115" t="str">
        <f>'1_2_3-R - 1X - M'!E15</f>
        <v>MICCOLI Bernardo</v>
      </c>
      <c r="F282" s="67"/>
      <c r="G282" s="127">
        <f>'1_2_3-R - 1X - M'!G15</f>
        <v>0</v>
      </c>
      <c r="H282" s="108">
        <f>'1_2_3-R - 1X - M'!H15</f>
        <v>0</v>
      </c>
      <c r="I282" s="108">
        <f>'18-ALL B - 720 - M'!I283</f>
        <v>0</v>
      </c>
    </row>
    <row r="283" spans="1:9" ht="13.5">
      <c r="A283" s="104">
        <f>'1_2_3-R - 1X - M'!A16</f>
        <v>6</v>
      </c>
      <c r="B283" s="48"/>
      <c r="C283" s="115" t="str">
        <f>'1_2_3-R - 1X - M'!C16</f>
        <v>S.C. TIMAVO</v>
      </c>
      <c r="D283" s="50"/>
      <c r="E283" s="115" t="str">
        <f>'1_2_3-R - 1X - M'!E16</f>
        <v>POIAN Fabio</v>
      </c>
      <c r="F283" s="67"/>
      <c r="G283" s="127">
        <f>'1_2_3-R - 1X - M'!G16</f>
        <v>0</v>
      </c>
      <c r="H283" s="108">
        <f>'1_2_3-R - 1X - M'!H16</f>
        <v>0</v>
      </c>
      <c r="I283" s="108">
        <f>'18-ALL B - 720 - M'!I284</f>
        <v>0</v>
      </c>
    </row>
    <row r="284" spans="1:9" ht="13.5">
      <c r="A284" s="104" t="str">
        <f>'1_2_3-R - 1X - M'!A17</f>
        <v> </v>
      </c>
      <c r="B284" s="48"/>
      <c r="C284" s="115" t="str">
        <f>'1_2_3-R - 1X - M'!C17</f>
        <v> </v>
      </c>
      <c r="D284" s="50"/>
      <c r="E284" s="115" t="str">
        <f>'1_2_3-R - 1X - M'!E17</f>
        <v> </v>
      </c>
      <c r="F284" s="67"/>
      <c r="G284" s="127">
        <f>'1_2_3-R - 1X - M'!G17</f>
        <v>0</v>
      </c>
      <c r="H284" s="108">
        <f>'1_2_3-R - 1X - M'!H17</f>
        <v>0</v>
      </c>
      <c r="I284" s="108">
        <f>'18-ALL B - 720 - M'!I285</f>
        <v>0</v>
      </c>
    </row>
    <row r="285" spans="1:9" ht="13.5">
      <c r="A285" s="104">
        <f>'1_2_3-R - 1X - M'!A18</f>
        <v>1</v>
      </c>
      <c r="B285" s="48"/>
      <c r="C285" s="115" t="str">
        <f>'1_2_3-R - 1X - M'!C18</f>
        <v>S.T.C. ADRIA</v>
      </c>
      <c r="D285" s="50"/>
      <c r="E285" s="115" t="str">
        <f>'1_2_3-R - 1X - M'!E18</f>
        <v>GUIDA CONTE Michele</v>
      </c>
      <c r="F285" s="67"/>
      <c r="G285" s="127">
        <f>'1_2_3-R - 1X - M'!G18</f>
        <v>0</v>
      </c>
      <c r="H285" s="108">
        <f>'1_2_3-R - 1X - M'!H18</f>
        <v>0</v>
      </c>
      <c r="I285" s="108">
        <f>'18-ALL B - 720 - M'!I286</f>
        <v>0</v>
      </c>
    </row>
    <row r="286" spans="1:9" ht="13.5">
      <c r="A286" s="104">
        <f>'1_2_3-R - 1X - M'!A19</f>
        <v>2</v>
      </c>
      <c r="B286" s="48"/>
      <c r="C286" s="115" t="str">
        <f>'1_2_3-R - 1X - M'!C19</f>
        <v>C.C. SATURNIA</v>
      </c>
      <c r="D286" s="50"/>
      <c r="E286" s="115" t="str">
        <f>'1_2_3-R - 1X - M'!E19</f>
        <v>SCUSSAT Andrea</v>
      </c>
      <c r="F286" s="67"/>
      <c r="G286" s="127">
        <f>'1_2_3-R - 1X - M'!G19</f>
        <v>0</v>
      </c>
      <c r="H286" s="108">
        <f>'1_2_3-R - 1X - M'!H19</f>
        <v>0</v>
      </c>
      <c r="I286" s="108">
        <f>'18-ALL B - 720 - M'!I287</f>
        <v>0</v>
      </c>
    </row>
    <row r="287" spans="1:9" ht="13.5">
      <c r="A287" s="104">
        <f>'1_2_3-R - 1X - M'!A20</f>
        <v>3</v>
      </c>
      <c r="B287" s="48"/>
      <c r="C287" s="115" t="str">
        <f>'1_2_3-R - 1X - M'!C20</f>
        <v>S.C. TIMAVO</v>
      </c>
      <c r="D287" s="50"/>
      <c r="E287" s="115" t="str">
        <f>'1_2_3-R - 1X - M'!E20</f>
        <v>SOGNASOLDI Alessio</v>
      </c>
      <c r="F287" s="67"/>
      <c r="G287" s="127">
        <f>'1_2_3-R - 1X - M'!G20</f>
        <v>0</v>
      </c>
      <c r="H287" s="108">
        <f>'1_2_3-R - 1X - M'!H20</f>
        <v>0</v>
      </c>
      <c r="I287" s="108">
        <f>'18-ALL B - 720 - M'!I288</f>
        <v>0</v>
      </c>
    </row>
    <row r="288" spans="1:9" ht="13.5">
      <c r="A288" s="104">
        <f>'1_2_3-R - 1X - M'!A21</f>
        <v>4</v>
      </c>
      <c r="B288" s="48"/>
      <c r="C288" s="115" t="str">
        <f>'1_2_3-R - 1X - M'!C21</f>
        <v>S.G.T. NAUTICA</v>
      </c>
      <c r="D288" s="50"/>
      <c r="E288" s="115" t="str">
        <f>'1_2_3-R - 1X - M'!E21</f>
        <v>COSLOVICH Lorenzo</v>
      </c>
      <c r="F288" s="67"/>
      <c r="G288" s="127">
        <f>'1_2_3-R - 1X - M'!G21</f>
        <v>0</v>
      </c>
      <c r="H288" s="108">
        <f>'1_2_3-R - 1X - M'!H21</f>
        <v>0</v>
      </c>
      <c r="I288" s="108">
        <f>'18-ALL B - 720 - M'!I289</f>
        <v>0</v>
      </c>
    </row>
    <row r="289" spans="1:9" ht="13.5">
      <c r="A289" s="104">
        <f>'1_2_3-R - 1X - M'!A22</f>
        <v>5</v>
      </c>
      <c r="B289" s="60"/>
      <c r="C289" s="115" t="str">
        <f>'1_2_3-R - 1X - M'!C22</f>
        <v>S.C.TRIESTE</v>
      </c>
      <c r="D289" s="50"/>
      <c r="E289" s="115" t="str">
        <f>'1_2_3-R - 1X - M'!E22</f>
        <v>BENOLLI Giorgio</v>
      </c>
      <c r="F289" s="67"/>
      <c r="G289" s="127">
        <f>'1_2_3-R - 1X - M'!G22</f>
        <v>0</v>
      </c>
      <c r="H289" s="108">
        <f>'1_2_3-R - 1X - M'!H22</f>
        <v>0</v>
      </c>
      <c r="I289" s="108">
        <f>'18-ALL B - 720 - M'!I290</f>
        <v>0</v>
      </c>
    </row>
    <row r="290" spans="1:9" ht="14.25" thickBot="1">
      <c r="A290" s="109">
        <f>'1_2_3-R - 1X - M'!A24</f>
        <v>0</v>
      </c>
      <c r="B290" s="53"/>
      <c r="C290" s="120">
        <f>'1_2_3-R - 1X - M'!C24</f>
        <v>0</v>
      </c>
      <c r="D290" s="40"/>
      <c r="E290" s="120">
        <f>'1_2_3-R - 1X - M'!E24</f>
        <v>0</v>
      </c>
      <c r="F290" s="65"/>
      <c r="G290" s="128">
        <f>'1_2_3-R - 1X - M'!G24</f>
        <v>0</v>
      </c>
      <c r="H290" s="113">
        <f>'1_2_3-R - 1X - M'!H24</f>
        <v>0</v>
      </c>
      <c r="I290" s="108">
        <f>'18-ALL B - 720 - M'!I291</f>
        <v>0</v>
      </c>
    </row>
    <row r="291" spans="1:9" ht="14.25" thickBot="1">
      <c r="A291" s="57"/>
      <c r="B291" s="58"/>
      <c r="C291" s="121"/>
      <c r="D291" s="36"/>
      <c r="E291" s="121"/>
      <c r="F291" s="68"/>
      <c r="H291" s="56"/>
      <c r="I291">
        <f>'18-ALL B - 720 - M'!I292</f>
        <v>0</v>
      </c>
    </row>
    <row r="292" spans="1:9" s="90" customFormat="1" ht="14.25">
      <c r="A292" s="86" t="s">
        <v>143</v>
      </c>
      <c r="B292" s="85">
        <f>B269+1</f>
        <v>13</v>
      </c>
      <c r="C292" s="118"/>
      <c r="D292" s="87"/>
      <c r="E292" s="118" t="s">
        <v>136</v>
      </c>
      <c r="F292" s="87" t="s">
        <v>137</v>
      </c>
      <c r="G292" s="130" t="s">
        <v>133</v>
      </c>
      <c r="H292" s="88" t="s">
        <v>80</v>
      </c>
      <c r="I292" s="168"/>
    </row>
    <row r="293" spans="1:9" s="98" customFormat="1" ht="13.5" thickBot="1">
      <c r="A293" s="91" t="s">
        <v>6</v>
      </c>
      <c r="B293" s="92"/>
      <c r="C293" s="93" t="s">
        <v>7</v>
      </c>
      <c r="D293" s="94"/>
      <c r="E293" s="93" t="s">
        <v>8</v>
      </c>
      <c r="F293" s="94"/>
      <c r="G293" s="131" t="s">
        <v>148</v>
      </c>
      <c r="H293" s="96" t="s">
        <v>10</v>
      </c>
      <c r="I293" s="167" t="s">
        <v>373</v>
      </c>
    </row>
    <row r="294" spans="1:9" ht="13.5">
      <c r="A294" s="104">
        <f>'6_7-R - 1X - F'!A4</f>
        <v>1</v>
      </c>
      <c r="B294" s="48"/>
      <c r="C294" s="115" t="str">
        <f>'6_7-R - 1X - F'!C4</f>
        <v>S.C. TIMAVO</v>
      </c>
      <c r="D294" s="50"/>
      <c r="E294" s="115" t="str">
        <f>'6_7-R - 1X - F'!E4</f>
        <v>PATERNNOSTO Anna</v>
      </c>
      <c r="F294" s="67"/>
      <c r="G294" s="127">
        <f>'6_7-R - 1X - F'!G4</f>
        <v>0</v>
      </c>
      <c r="H294" s="108">
        <f>'6_7-R - 1X - F'!H4</f>
        <v>0</v>
      </c>
      <c r="I294" s="108">
        <f>'18-ALL B - 720 - M'!I295</f>
        <v>0</v>
      </c>
    </row>
    <row r="295" spans="1:9" ht="13.5">
      <c r="A295" s="104">
        <f>'6_7-R - 1X - F'!A5</f>
        <v>2</v>
      </c>
      <c r="B295" s="48"/>
      <c r="C295" s="115" t="str">
        <f>'6_7-R - 1X - F'!C5</f>
        <v>S.G.T NAUTICA</v>
      </c>
      <c r="D295" s="50"/>
      <c r="E295" s="115" t="str">
        <f>'6_7-R - 1X - F'!E5</f>
        <v>OSELLADORE Ilaria</v>
      </c>
      <c r="F295" s="67"/>
      <c r="G295" s="127">
        <f>'6_7-R - 1X - F'!G5</f>
        <v>0</v>
      </c>
      <c r="H295" s="108">
        <f>'6_7-R - 1X - F'!H5</f>
        <v>0</v>
      </c>
      <c r="I295" s="108">
        <f>'18-ALL B - 720 - M'!I296</f>
        <v>0</v>
      </c>
    </row>
    <row r="296" spans="1:9" ht="13.5">
      <c r="A296" s="104">
        <f>'6_7-R - 1X - F'!A6</f>
        <v>3</v>
      </c>
      <c r="B296" s="48"/>
      <c r="C296" s="115" t="str">
        <f>'6_7-R - 1X - F'!C6</f>
        <v>S.N. G.PULLINO</v>
      </c>
      <c r="D296" s="50"/>
      <c r="E296" s="115" t="str">
        <f>'6_7-R - 1X - F'!E6</f>
        <v>TREBIAN Dafne</v>
      </c>
      <c r="F296" s="67"/>
      <c r="G296" s="127">
        <f>'6_7-R - 1X - F'!G6</f>
        <v>0</v>
      </c>
      <c r="H296" s="108">
        <f>'6_7-R - 1X - F'!H6</f>
        <v>0</v>
      </c>
      <c r="I296" s="108">
        <f>'18-ALL B - 720 - M'!I297</f>
        <v>0</v>
      </c>
    </row>
    <row r="297" spans="1:9" ht="13.5">
      <c r="A297" s="104">
        <f>'6_7-R - 1X - F'!A7</f>
        <v>4</v>
      </c>
      <c r="B297" s="48"/>
      <c r="C297" s="115" t="str">
        <f>'6_7-R - 1X - F'!C7</f>
        <v>S.C. TIMAVO</v>
      </c>
      <c r="D297" s="50"/>
      <c r="E297" s="115" t="str">
        <f>'6_7-R - 1X - F'!E7</f>
        <v>MINIUSSI Matilda</v>
      </c>
      <c r="F297" s="67"/>
      <c r="G297" s="127">
        <f>'6_7-R - 1X - F'!G7</f>
        <v>0</v>
      </c>
      <c r="H297" s="108">
        <f>'6_7-R - 1X - F'!H7</f>
        <v>0</v>
      </c>
      <c r="I297" s="108">
        <f>'18-ALL B - 720 - M'!I298</f>
        <v>0</v>
      </c>
    </row>
    <row r="298" spans="1:9" ht="13.5">
      <c r="A298" s="104">
        <f>'6_7-R - 1X - F'!A8</f>
        <v>5</v>
      </c>
      <c r="B298" s="48"/>
      <c r="C298" s="115" t="str">
        <f>'6_7-R - 1X - F'!C8</f>
        <v>C.M.M N. SAURO</v>
      </c>
      <c r="D298" s="50"/>
      <c r="E298" s="115" t="str">
        <f>'6_7-R - 1X - F'!E8</f>
        <v>COLANNELLI Veronica</v>
      </c>
      <c r="F298" s="67"/>
      <c r="G298" s="127">
        <f>'6_7-R - 1X - F'!G8</f>
        <v>0</v>
      </c>
      <c r="H298" s="108">
        <f>'6_7-R - 1X - F'!H8</f>
        <v>0</v>
      </c>
      <c r="I298" s="108">
        <f>'18-ALL B - 720 - M'!I299</f>
        <v>0</v>
      </c>
    </row>
    <row r="299" spans="1:9" ht="13.5">
      <c r="A299" s="104">
        <f>'6_7-R - 1X - F'!A9</f>
        <v>6</v>
      </c>
      <c r="B299" s="48"/>
      <c r="C299" s="115" t="str">
        <f>'6_7-R - 1X - F'!C9</f>
        <v>S.C. TIMAVO</v>
      </c>
      <c r="D299" s="50"/>
      <c r="E299" s="115" t="str">
        <f>'6_7-R - 1X - F'!E9</f>
        <v>RUGGERI Valentina</v>
      </c>
      <c r="F299" s="67"/>
      <c r="G299" s="127">
        <f>'6_7-R - 1X - F'!G9</f>
        <v>0</v>
      </c>
      <c r="H299" s="108">
        <f>'6_7-R - 1X - F'!H9</f>
        <v>0</v>
      </c>
      <c r="I299" s="108">
        <f>'18-ALL B - 720 - M'!I300</f>
        <v>0</v>
      </c>
    </row>
    <row r="300" spans="1:9" ht="13.5">
      <c r="A300" s="104" t="str">
        <f>'6_7-R - 1X - F'!A10</f>
        <v> </v>
      </c>
      <c r="B300" s="48"/>
      <c r="C300" s="115" t="str">
        <f>'6_7-R - 1X - F'!C10</f>
        <v> </v>
      </c>
      <c r="D300" s="50"/>
      <c r="E300" s="115" t="str">
        <f>'6_7-R - 1X - F'!E10</f>
        <v> </v>
      </c>
      <c r="F300" s="67" t="str">
        <f>'1_2_3-R - 1X - M'!F10:I10</f>
        <v>  Primi 2 in FINALE + 2 migliori terzi</v>
      </c>
      <c r="G300" s="127" t="str">
        <f>'6_7-R - 1X - F'!G10</f>
        <v>PRIME 4 IN FINALE</v>
      </c>
      <c r="H300" s="108">
        <f>'6_7-R - 1X - F'!H10</f>
        <v>0</v>
      </c>
      <c r="I300" s="108">
        <f>'18-ALL B - 720 - M'!I301</f>
        <v>0</v>
      </c>
    </row>
    <row r="301" spans="1:9" ht="13.5">
      <c r="A301" s="104">
        <f>'6_7-R - 1X - F'!A11</f>
        <v>7</v>
      </c>
      <c r="B301" s="48"/>
      <c r="C301" s="115" t="str">
        <f>'6_7-R - 1X - F'!C11</f>
        <v>C.M.M N. SAURO</v>
      </c>
      <c r="D301" s="50"/>
      <c r="E301" s="115" t="str">
        <f>'6_7-R - 1X - F'!E11</f>
        <v>RIZZI Lorena</v>
      </c>
      <c r="F301" s="67"/>
      <c r="G301" s="127">
        <f>'6_7-R - 1X - F'!G11</f>
        <v>0</v>
      </c>
      <c r="H301" s="108">
        <f>'6_7-R - 1X - F'!H11</f>
        <v>0</v>
      </c>
      <c r="I301" s="108">
        <f>'18-ALL B - 720 - M'!I302</f>
        <v>0</v>
      </c>
    </row>
    <row r="302" spans="1:9" ht="13.5">
      <c r="A302" s="104">
        <f>'6_7-R - 1X - F'!A12</f>
        <v>8</v>
      </c>
      <c r="B302" s="48"/>
      <c r="C302" s="115" t="str">
        <f>'6_7-R - 1X - F'!C12</f>
        <v>S.C. TIMAVO</v>
      </c>
      <c r="D302" s="50"/>
      <c r="E302" s="115" t="str">
        <f>'6_7-R - 1X - F'!E12</f>
        <v>PASCOLETTI Greta</v>
      </c>
      <c r="F302" s="67"/>
      <c r="G302" s="127">
        <f>'6_7-R - 1X - F'!G12</f>
        <v>0</v>
      </c>
      <c r="H302" s="108">
        <f>'6_7-R - 1X - F'!H12</f>
        <v>0</v>
      </c>
      <c r="I302" s="108">
        <f>'18-ALL B - 720 - M'!I303</f>
        <v>0</v>
      </c>
    </row>
    <row r="303" spans="1:9" ht="13.5">
      <c r="A303" s="104">
        <f>'6_7-R - 1X - F'!A13</f>
        <v>9</v>
      </c>
      <c r="B303" s="48"/>
      <c r="C303" s="115" t="str">
        <f>'6_7-R - 1X - F'!C13</f>
        <v>S.G.T NAUTICA</v>
      </c>
      <c r="D303" s="50"/>
      <c r="E303" s="115" t="str">
        <f>'6_7-R - 1X - F'!E13</f>
        <v>SFILIGOI Noemi</v>
      </c>
      <c r="F303" s="67"/>
      <c r="G303" s="127">
        <f>'6_7-R - 1X - F'!G13</f>
        <v>0</v>
      </c>
      <c r="H303" s="108">
        <f>'6_7-R - 1X - F'!H13</f>
        <v>0</v>
      </c>
      <c r="I303" s="108">
        <f>'18-ALL B - 720 - M'!I304</f>
        <v>0</v>
      </c>
    </row>
    <row r="304" spans="1:9" ht="13.5">
      <c r="A304" s="104">
        <f>'6_7-R - 1X - F'!A14</f>
        <v>10</v>
      </c>
      <c r="B304" s="48"/>
      <c r="C304" s="115" t="str">
        <f>'6_7-R - 1X - F'!C14</f>
        <v>S.C. TIMAVO</v>
      </c>
      <c r="D304" s="50"/>
      <c r="E304" s="115" t="str">
        <f>'6_7-R - 1X - F'!E14</f>
        <v>VELENIK Larissa</v>
      </c>
      <c r="F304" s="67"/>
      <c r="G304" s="127">
        <f>'6_7-R - 1X - F'!G14</f>
        <v>0</v>
      </c>
      <c r="H304" s="108">
        <f>'6_7-R - 1X - F'!H14</f>
        <v>0</v>
      </c>
      <c r="I304" s="108">
        <f>'18-ALL B - 720 - M'!I305</f>
        <v>0</v>
      </c>
    </row>
    <row r="305" spans="1:9" ht="13.5">
      <c r="A305" s="104">
        <f>'6_7-R - 1X - F'!A15</f>
        <v>11</v>
      </c>
      <c r="B305" s="48"/>
      <c r="C305" s="115" t="str">
        <f>'6_7-R - 1X - F'!C15</f>
        <v>C.C. SATURNIA</v>
      </c>
      <c r="D305" s="50"/>
      <c r="E305" s="115" t="str">
        <f>'6_7-R - 1X - F'!E15</f>
        <v>DE CARDENAS Pilar</v>
      </c>
      <c r="F305" s="67"/>
      <c r="G305" s="127">
        <f>'6_7-R - 1X - F'!G15</f>
        <v>0</v>
      </c>
      <c r="H305" s="108">
        <f>'6_7-R - 1X - F'!H15</f>
        <v>0</v>
      </c>
      <c r="I305" s="108">
        <f>'18-ALL B - 720 - M'!I306</f>
        <v>0</v>
      </c>
    </row>
    <row r="306" spans="1:9" ht="13.5">
      <c r="A306" s="104">
        <f>'6_7-R - 1X - F'!A16</f>
        <v>12</v>
      </c>
      <c r="B306" s="48"/>
      <c r="C306" s="115" t="str">
        <f>'6_7-R - 1X - F'!C16</f>
        <v>S.C. TIMAVO</v>
      </c>
      <c r="D306" s="50"/>
      <c r="E306" s="115" t="str">
        <f>'6_7-R - 1X - F'!E16</f>
        <v>BANDELLI Corinna</v>
      </c>
      <c r="F306" s="67"/>
      <c r="G306" s="127">
        <f>'6_7-R - 1X - F'!G16</f>
        <v>0</v>
      </c>
      <c r="H306" s="108">
        <f>'6_7-R - 1X - F'!H16</f>
        <v>0</v>
      </c>
      <c r="I306" s="108">
        <f>'18-ALL B - 720 - M'!I307</f>
        <v>0</v>
      </c>
    </row>
    <row r="307" spans="1:9" ht="13.5">
      <c r="A307" s="104">
        <f>'6_7-R - 1X - F'!A17</f>
        <v>0</v>
      </c>
      <c r="B307" s="48"/>
      <c r="C307" s="115">
        <f>'6_7-R - 1X - F'!C17</f>
        <v>0</v>
      </c>
      <c r="D307" s="50"/>
      <c r="E307" s="115">
        <f>'6_7-R - 1X - F'!E17</f>
        <v>0</v>
      </c>
      <c r="F307" s="67"/>
      <c r="G307" s="127">
        <f>'6_7-R - 1X - F'!G17</f>
        <v>0</v>
      </c>
      <c r="H307" s="108">
        <f>'6_7-R - 1X - F'!H17</f>
        <v>0</v>
      </c>
      <c r="I307" s="108">
        <f>'18-ALL B - 720 - M'!I308</f>
        <v>0</v>
      </c>
    </row>
    <row r="308" spans="1:9" ht="13.5">
      <c r="A308" s="104">
        <f>'6_7-R - 1X - F'!A18</f>
        <v>0</v>
      </c>
      <c r="B308" s="48"/>
      <c r="C308" s="115">
        <f>'6_7-R - 1X - F'!C18</f>
        <v>0</v>
      </c>
      <c r="D308" s="50"/>
      <c r="E308" s="115">
        <f>'6_7-R - 1X - F'!E18</f>
        <v>0</v>
      </c>
      <c r="F308" s="67"/>
      <c r="G308" s="127">
        <f>'6_7-R - 1X - F'!G18</f>
        <v>0</v>
      </c>
      <c r="H308" s="108">
        <f>'6_7-R - 1X - F'!H18</f>
        <v>0</v>
      </c>
      <c r="I308" s="108">
        <f>'18-ALL B - 720 - M'!I309</f>
        <v>0</v>
      </c>
    </row>
    <row r="309" spans="1:9" ht="13.5">
      <c r="A309" s="104">
        <f>'6_7-R - 1X - F'!A19</f>
        <v>0</v>
      </c>
      <c r="B309" s="48"/>
      <c r="C309" s="115" t="str">
        <f>'6_7-R - 1X - F'!C19</f>
        <v>PRIME 4 IN FINALE</v>
      </c>
      <c r="D309" s="50"/>
      <c r="E309" s="115">
        <f>'6_7-R - 1X - F'!E19</f>
        <v>0</v>
      </c>
      <c r="F309" s="67"/>
      <c r="G309" s="127">
        <f>'6_7-R - 1X - F'!G19</f>
        <v>0</v>
      </c>
      <c r="H309" s="108">
        <f>'6_7-R - 1X - F'!H19</f>
        <v>0</v>
      </c>
      <c r="I309" s="108">
        <f>'18-ALL B - 720 - M'!I310</f>
        <v>0</v>
      </c>
    </row>
    <row r="310" spans="1:9" ht="13.5">
      <c r="A310" s="104">
        <f>'6_7-R - 1X - F'!A20</f>
        <v>0</v>
      </c>
      <c r="B310" s="48"/>
      <c r="C310" s="115">
        <f>'6_7-R - 1X - F'!C20</f>
        <v>0</v>
      </c>
      <c r="D310" s="50"/>
      <c r="E310" s="115">
        <f>'6_7-R - 1X - F'!E20</f>
        <v>0</v>
      </c>
      <c r="F310" s="67"/>
      <c r="G310" s="127">
        <f>'6_7-R - 1X - F'!G20</f>
        <v>0</v>
      </c>
      <c r="H310" s="108">
        <f>'6_7-R - 1X - F'!H20</f>
        <v>0</v>
      </c>
      <c r="I310" s="108">
        <f>'18-ALL B - 720 - M'!I311</f>
        <v>0</v>
      </c>
    </row>
    <row r="311" spans="1:9" ht="13.5">
      <c r="A311" s="104">
        <f>'6_7-R - 1X - F'!A21</f>
        <v>0</v>
      </c>
      <c r="B311" s="48"/>
      <c r="C311" s="115">
        <f>'6_7-R - 1X - F'!C21</f>
        <v>0</v>
      </c>
      <c r="D311" s="50"/>
      <c r="E311" s="115">
        <f>'6_7-R - 1X - F'!E21</f>
        <v>0</v>
      </c>
      <c r="F311" s="67"/>
      <c r="G311" s="127">
        <f>'6_7-R - 1X - F'!G21</f>
        <v>0</v>
      </c>
      <c r="H311" s="108">
        <f>'6_7-R - 1X - F'!H21</f>
        <v>0</v>
      </c>
      <c r="I311" s="108">
        <f>'18-ALL B - 720 - M'!I312</f>
        <v>0</v>
      </c>
    </row>
    <row r="312" spans="1:9" ht="13.5">
      <c r="A312" s="104">
        <f>'6_7-R - 1X - F'!A22</f>
        <v>0</v>
      </c>
      <c r="B312" s="60"/>
      <c r="C312" s="115">
        <f>'6_7-R - 1X - F'!C22</f>
        <v>0</v>
      </c>
      <c r="D312" s="50"/>
      <c r="E312" s="115">
        <f>'6_7-R - 1X - F'!E22</f>
        <v>0</v>
      </c>
      <c r="F312" s="67"/>
      <c r="G312" s="127">
        <f>'6_7-R - 1X - F'!G22</f>
        <v>0</v>
      </c>
      <c r="H312" s="108">
        <f>'6_7-R - 1X - F'!H22</f>
        <v>0</v>
      </c>
      <c r="I312" s="108">
        <f>'18-ALL B - 720 - M'!I313</f>
        <v>0</v>
      </c>
    </row>
    <row r="313" spans="1:9" ht="14.25" thickBot="1">
      <c r="A313" s="109">
        <f>'6_7-R - 1X - F'!A23</f>
        <v>0</v>
      </c>
      <c r="B313" s="53"/>
      <c r="C313" s="120">
        <f>'6_7-R - 1X - F'!C23</f>
        <v>0</v>
      </c>
      <c r="D313" s="40"/>
      <c r="E313" s="120">
        <f>'6_7-R - 1X - F'!E23</f>
        <v>0</v>
      </c>
      <c r="F313" s="65"/>
      <c r="G313" s="128">
        <f>'6_7-R - 1X - F'!G23</f>
        <v>0</v>
      </c>
      <c r="H313" s="113">
        <f>'6_7-R - 1X - F'!H23</f>
        <v>0</v>
      </c>
      <c r="I313" s="108">
        <f>'18-ALL B - 720 - M'!I314</f>
        <v>0</v>
      </c>
    </row>
    <row r="314" spans="1:9" ht="14.25" thickBot="1">
      <c r="A314" s="57"/>
      <c r="B314" s="58"/>
      <c r="C314" s="121"/>
      <c r="D314" s="36"/>
      <c r="E314" s="121"/>
      <c r="F314" s="68"/>
      <c r="H314" s="56"/>
      <c r="I314">
        <f>'18-ALL B - 720 - M'!I315</f>
        <v>0</v>
      </c>
    </row>
    <row r="315" spans="1:9" s="82" customFormat="1" ht="14.25">
      <c r="A315" s="78" t="s">
        <v>143</v>
      </c>
      <c r="B315" s="79">
        <f>B292+1</f>
        <v>14</v>
      </c>
      <c r="C315" s="117"/>
      <c r="D315" s="80"/>
      <c r="E315" s="117" t="s">
        <v>134</v>
      </c>
      <c r="F315" s="80" t="s">
        <v>137</v>
      </c>
      <c r="G315" s="124" t="s">
        <v>4</v>
      </c>
      <c r="H315" s="73" t="s">
        <v>80</v>
      </c>
      <c r="I315" s="168"/>
    </row>
    <row r="316" spans="1:9" s="69" customFormat="1" ht="13.5" thickBot="1">
      <c r="A316" s="74" t="s">
        <v>6</v>
      </c>
      <c r="B316" s="38"/>
      <c r="C316" s="75" t="s">
        <v>7</v>
      </c>
      <c r="D316" s="65"/>
      <c r="E316" s="75" t="s">
        <v>8</v>
      </c>
      <c r="F316" s="65"/>
      <c r="G316" s="125" t="s">
        <v>148</v>
      </c>
      <c r="H316" s="76" t="s">
        <v>10</v>
      </c>
      <c r="I316" s="167" t="s">
        <v>373</v>
      </c>
    </row>
    <row r="317" spans="1:9" ht="13.5">
      <c r="A317" s="99">
        <f>'11_12-R - 2X - M'!A4</f>
        <v>1</v>
      </c>
      <c r="B317" s="43"/>
      <c r="C317" s="119" t="str">
        <f>'11_12-R - 2X - M'!C4</f>
        <v>S.T.C. ADRIA</v>
      </c>
      <c r="D317" s="45"/>
      <c r="E317" s="119" t="str">
        <f>'11_12-R - 2X - M'!E4</f>
        <v>GIURGEVICH Davide / KAUCIC Jacopo</v>
      </c>
      <c r="F317" s="66"/>
      <c r="G317" s="126">
        <f>'11_12-R - 2X - M'!G4</f>
        <v>0</v>
      </c>
      <c r="H317" s="103">
        <f>'11_12-R - 2X - M'!H4</f>
        <v>0</v>
      </c>
      <c r="I317" s="103">
        <f>'18-ALL B - 720 - M'!I318</f>
        <v>0</v>
      </c>
    </row>
    <row r="318" spans="1:9" ht="13.5">
      <c r="A318" s="104">
        <f>'11_12-R - 2X - M'!A5</f>
        <v>2</v>
      </c>
      <c r="B318" s="48"/>
      <c r="C318" s="115" t="str">
        <f>'11_12-R - 2X - M'!C5</f>
        <v>S.C.NETTUNO</v>
      </c>
      <c r="D318" s="50"/>
      <c r="E318" s="115" t="str">
        <f>'11_12-R - 2X - M'!E5</f>
        <v>MINCA Massimiliano / KJUDER Massimiliano</v>
      </c>
      <c r="F318" s="67"/>
      <c r="G318" s="127">
        <f>'11_12-R - 2X - M'!G5</f>
        <v>0</v>
      </c>
      <c r="H318" s="108">
        <f>'11_12-R - 2X - M'!H5</f>
        <v>0</v>
      </c>
      <c r="I318" s="108">
        <f>'18-ALL B - 720 - M'!I319</f>
        <v>0</v>
      </c>
    </row>
    <row r="319" spans="1:9" ht="13.5">
      <c r="A319" s="104">
        <f>'11_12-R - 2X - M'!A6</f>
        <v>3</v>
      </c>
      <c r="B319" s="48"/>
      <c r="C319" s="115" t="str">
        <f>'11_12-R - 2X - M'!C6</f>
        <v>S.C.TRIESTE</v>
      </c>
      <c r="D319" s="50"/>
      <c r="E319" s="115" t="str">
        <f>'11_12-R - 2X - M'!E6</f>
        <v>BENOLLI Giorgio / ANTONINI Vincenzo</v>
      </c>
      <c r="F319" s="67"/>
      <c r="G319" s="127">
        <f>'11_12-R - 2X - M'!G6</f>
        <v>0</v>
      </c>
      <c r="H319" s="108">
        <f>'11_12-R - 2X - M'!H6</f>
        <v>0</v>
      </c>
      <c r="I319" s="108">
        <f>'18-ALL B - 720 - M'!I320</f>
        <v>0</v>
      </c>
    </row>
    <row r="320" spans="1:9" ht="13.5">
      <c r="A320" s="104">
        <f>'11_12-R - 2X - M'!A7</f>
        <v>4</v>
      </c>
      <c r="B320" s="48"/>
      <c r="C320" s="115" t="str">
        <f>'11_12-R - 2X - M'!C7</f>
        <v>S.C. TIMAVO</v>
      </c>
      <c r="D320" s="50"/>
      <c r="E320" s="115" t="str">
        <f>'11_12-R - 2X - M'!E7</f>
        <v>CIMBARO Luca / SOGNASOLDI Alessio</v>
      </c>
      <c r="F320" s="67"/>
      <c r="G320" s="127">
        <f>'11_12-R - 2X - M'!G7</f>
        <v>0</v>
      </c>
      <c r="H320" s="108">
        <f>'11_12-R - 2X - M'!H7</f>
        <v>0</v>
      </c>
      <c r="I320" s="108">
        <f>'18-ALL B - 720 - M'!I321</f>
        <v>0</v>
      </c>
    </row>
    <row r="321" spans="1:9" ht="13.5">
      <c r="A321" s="104">
        <f>'11_12-R - 2X - M'!A8</f>
        <v>5</v>
      </c>
      <c r="B321" s="48"/>
      <c r="C321" s="115" t="str">
        <f>'11_12-R - 2X - M'!C8</f>
        <v>C.C. SATURNIA</v>
      </c>
      <c r="D321" s="50"/>
      <c r="E321" s="115" t="str">
        <f>'11_12-R - 2X - M'!E8</f>
        <v>ZENNARO Riccardo / PIEROBON Stefano</v>
      </c>
      <c r="F321" s="67"/>
      <c r="G321" s="127">
        <f>'11_12-R - 2X - M'!G8</f>
        <v>0</v>
      </c>
      <c r="H321" s="108">
        <f>'11_12-R - 2X - M'!H8</f>
        <v>0</v>
      </c>
      <c r="I321" s="108">
        <f>'18-ALL B - 720 - M'!I322</f>
        <v>0</v>
      </c>
    </row>
    <row r="322" spans="1:9" ht="13.5">
      <c r="A322" s="104" t="str">
        <f>'11_12-R - 2X - M'!A9</f>
        <v> </v>
      </c>
      <c r="B322" s="48"/>
      <c r="C322" s="115" t="str">
        <f>'11_12-R - 2X - M'!C9</f>
        <v> </v>
      </c>
      <c r="D322" s="50"/>
      <c r="E322" s="115" t="str">
        <f>'11_12-R - 2X - M'!E9</f>
        <v> </v>
      </c>
      <c r="F322" s="67"/>
      <c r="G322" s="127">
        <f>'11_12-R - 2X - M'!G9</f>
        <v>0</v>
      </c>
      <c r="H322" s="108">
        <f>'11_12-R - 2X - M'!H9</f>
        <v>0</v>
      </c>
      <c r="I322" s="108">
        <f>'18-ALL B - 720 - M'!I323</f>
        <v>0</v>
      </c>
    </row>
    <row r="323" spans="1:9" ht="13.5">
      <c r="A323" s="104" t="str">
        <f>'11_12-R - 2X - M'!A10</f>
        <v> </v>
      </c>
      <c r="B323" s="48"/>
      <c r="C323" s="115" t="str">
        <f>'11_12-R - 2X - M'!C10</f>
        <v> </v>
      </c>
      <c r="D323" s="50"/>
      <c r="E323" s="115" t="str">
        <f>'11_12-R - 2X - M'!E10</f>
        <v> </v>
      </c>
      <c r="F323" s="67"/>
      <c r="G323" s="127">
        <f>'11_12-R - 2X - M'!G10</f>
        <v>0</v>
      </c>
      <c r="H323" s="108">
        <f>'11_12-R - 2X - M'!H10</f>
        <v>0</v>
      </c>
      <c r="I323" s="108">
        <f>'18-ALL B - 720 - M'!I324</f>
        <v>0</v>
      </c>
    </row>
    <row r="324" spans="1:9" ht="13.5">
      <c r="A324" s="104">
        <f>'11_12-R - 2X - M'!A11</f>
        <v>1</v>
      </c>
      <c r="B324" s="48"/>
      <c r="C324" s="115" t="str">
        <f>'11_12-R - 2X - M'!C11</f>
        <v>S.N. PULLINO</v>
      </c>
      <c r="D324" s="50"/>
      <c r="E324" s="115" t="str">
        <f>'11_12-R - 2X - M'!E11</f>
        <v>PRODAN Mattia / SALERNO Ruben</v>
      </c>
      <c r="F324" s="67"/>
      <c r="G324" s="127">
        <f>'11_12-R - 2X - M'!G11</f>
        <v>0</v>
      </c>
      <c r="H324" s="108">
        <f>'11_12-R - 2X - M'!H11</f>
        <v>0</v>
      </c>
      <c r="I324" s="108">
        <f>'18-ALL B - 720 - M'!I325</f>
        <v>0</v>
      </c>
    </row>
    <row r="325" spans="1:9" ht="13.5">
      <c r="A325" s="104">
        <f>'11_12-R - 2X - M'!A12</f>
        <v>2</v>
      </c>
      <c r="B325" s="48"/>
      <c r="C325" s="115" t="str">
        <f>'11_12-R - 2X - M'!C12</f>
        <v>S.C. TIMAVO</v>
      </c>
      <c r="D325" s="50"/>
      <c r="E325" s="115" t="str">
        <f>'11_12-R - 2X - M'!E12</f>
        <v>PACOR Nicola / CERNIC Miro</v>
      </c>
      <c r="F325" s="67"/>
      <c r="G325" s="127">
        <f>'11_12-R - 2X - M'!G12</f>
        <v>0</v>
      </c>
      <c r="H325" s="108">
        <f>'11_12-R - 2X - M'!H12</f>
        <v>0</v>
      </c>
      <c r="I325" s="108">
        <f>'18-ALL B - 720 - M'!I326</f>
        <v>0</v>
      </c>
    </row>
    <row r="326" spans="1:9" ht="13.5">
      <c r="A326" s="104">
        <f>'11_12-R - 2X - M'!A13</f>
        <v>3</v>
      </c>
      <c r="B326" s="48"/>
      <c r="C326" s="115" t="str">
        <f>'11_12-R - 2X - M'!C13</f>
        <v>S.T.C. ADRIA</v>
      </c>
      <c r="D326" s="50"/>
      <c r="E326" s="115" t="str">
        <f>'11_12-R - 2X - M'!E13</f>
        <v>MACCHIORO Matteo / ZARRI Raffaele</v>
      </c>
      <c r="F326" s="67"/>
      <c r="G326" s="127">
        <f>'11_12-R - 2X - M'!G13</f>
        <v>0</v>
      </c>
      <c r="H326" s="108">
        <f>'11_12-R - 2X - M'!H13</f>
        <v>0</v>
      </c>
      <c r="I326" s="108">
        <f>'18-ALL B - 720 - M'!I327</f>
        <v>0</v>
      </c>
    </row>
    <row r="327" spans="1:9" ht="13.5">
      <c r="A327" s="104">
        <f>'11_12-R - 2X - M'!A15</f>
        <v>0</v>
      </c>
      <c r="B327" s="48"/>
      <c r="C327" s="115">
        <f>'11_12-R - 2X - M'!C15</f>
        <v>0</v>
      </c>
      <c r="D327" s="50"/>
      <c r="E327" s="115">
        <f>'11_12-R - 2X - M'!E15</f>
        <v>0</v>
      </c>
      <c r="F327" s="67"/>
      <c r="G327" s="127">
        <f>'11_12-R - 2X - M'!G15</f>
        <v>0</v>
      </c>
      <c r="H327" s="108">
        <f>'11_12-R - 2X - M'!H15</f>
        <v>0</v>
      </c>
      <c r="I327" s="108">
        <f>'18-ALL B - 720 - M'!I328</f>
        <v>0</v>
      </c>
    </row>
    <row r="328" spans="1:9" ht="13.5">
      <c r="A328" s="104">
        <f>'11_12-R - 2X - M'!A16</f>
        <v>0</v>
      </c>
      <c r="B328" s="48"/>
      <c r="C328" s="115">
        <f>'11_12-R - 2X - M'!C16</f>
        <v>0</v>
      </c>
      <c r="D328" s="50"/>
      <c r="E328" s="115">
        <f>'11_12-R - 2X - M'!E16</f>
        <v>0</v>
      </c>
      <c r="F328" s="67"/>
      <c r="G328" s="127">
        <f>'11_12-R - 2X - M'!G16</f>
        <v>0</v>
      </c>
      <c r="H328" s="108">
        <f>'11_12-R - 2X - M'!H16</f>
        <v>0</v>
      </c>
      <c r="I328" s="108">
        <f>'18-ALL B - 720 - M'!I329</f>
        <v>0</v>
      </c>
    </row>
    <row r="329" spans="1:9" ht="13.5">
      <c r="A329" s="104">
        <f>'11_12-R - 2X - M'!A17</f>
        <v>0</v>
      </c>
      <c r="B329" s="48"/>
      <c r="C329" s="115">
        <f>'11_12-R - 2X - M'!C17</f>
        <v>0</v>
      </c>
      <c r="D329" s="50"/>
      <c r="E329" s="115">
        <f>'11_12-R - 2X - M'!E17</f>
        <v>0</v>
      </c>
      <c r="F329" s="67"/>
      <c r="G329" s="127">
        <f>'11_12-R - 2X - M'!G17</f>
        <v>0</v>
      </c>
      <c r="H329" s="108">
        <f>'11_12-R - 2X - M'!H17</f>
        <v>0</v>
      </c>
      <c r="I329" s="108">
        <f>'18-ALL B - 720 - M'!I330</f>
        <v>0</v>
      </c>
    </row>
    <row r="330" spans="1:9" ht="13.5">
      <c r="A330" s="104">
        <f>'11_12-R - 2X - M'!A18</f>
        <v>0</v>
      </c>
      <c r="B330" s="48"/>
      <c r="C330" s="115">
        <f>'11_12-R - 2X - M'!C18</f>
        <v>0</v>
      </c>
      <c r="D330" s="50"/>
      <c r="E330" s="115">
        <f>'11_12-R - 2X - M'!E18</f>
        <v>0</v>
      </c>
      <c r="F330" s="67"/>
      <c r="G330" s="127">
        <f>'11_12-R - 2X - M'!G18</f>
        <v>0</v>
      </c>
      <c r="H330" s="108">
        <f>'11_12-R - 2X - M'!H18</f>
        <v>0</v>
      </c>
      <c r="I330" s="108">
        <f>'18-ALL B - 720 - M'!I331</f>
        <v>0</v>
      </c>
    </row>
    <row r="331" spans="1:9" ht="13.5">
      <c r="A331" s="104">
        <f>'11_12-R - 2X - M'!A19</f>
        <v>0</v>
      </c>
      <c r="B331" s="48"/>
      <c r="C331" s="115">
        <f>'11_12-R - 2X - M'!C19</f>
        <v>0</v>
      </c>
      <c r="D331" s="50"/>
      <c r="E331" s="115">
        <f>'11_12-R - 2X - M'!E19</f>
        <v>0</v>
      </c>
      <c r="F331" s="67"/>
      <c r="G331" s="127">
        <f>'11_12-R - 2X - M'!G19</f>
        <v>0</v>
      </c>
      <c r="H331" s="108">
        <f>'11_12-R - 2X - M'!H19</f>
        <v>0</v>
      </c>
      <c r="I331" s="108">
        <f>'18-ALL B - 720 - M'!I332</f>
        <v>0</v>
      </c>
    </row>
    <row r="332" spans="1:9" ht="13.5">
      <c r="A332" s="104">
        <f>'11_12-R - 2X - M'!A20</f>
        <v>0</v>
      </c>
      <c r="B332" s="48"/>
      <c r="C332" s="115">
        <f>'11_12-R - 2X - M'!C20</f>
        <v>0</v>
      </c>
      <c r="D332" s="50"/>
      <c r="E332" s="115">
        <f>'11_12-R - 2X - M'!E20</f>
        <v>0</v>
      </c>
      <c r="F332" s="67"/>
      <c r="G332" s="127">
        <f>'11_12-R - 2X - M'!G20</f>
        <v>0</v>
      </c>
      <c r="H332" s="108">
        <f>'11_12-R - 2X - M'!H20</f>
        <v>0</v>
      </c>
      <c r="I332" s="108">
        <f>'18-ALL B - 720 - M'!I333</f>
        <v>0</v>
      </c>
    </row>
    <row r="333" spans="1:9" ht="13.5">
      <c r="A333" s="104">
        <f>'11_12-R - 2X - M'!A21</f>
        <v>0</v>
      </c>
      <c r="B333" s="48"/>
      <c r="C333" s="115">
        <f>'11_12-R - 2X - M'!C21</f>
        <v>0</v>
      </c>
      <c r="D333" s="50"/>
      <c r="E333" s="115">
        <f>'11_12-R - 2X - M'!E21</f>
        <v>0</v>
      </c>
      <c r="F333" s="67"/>
      <c r="G333" s="127">
        <f>'11_12-R - 2X - M'!G21</f>
        <v>0</v>
      </c>
      <c r="H333" s="108">
        <f>'11_12-R - 2X - M'!H21</f>
        <v>0</v>
      </c>
      <c r="I333" s="108">
        <f>'18-ALL B - 720 - M'!I334</f>
        <v>0</v>
      </c>
    </row>
    <row r="334" spans="1:9" ht="13.5">
      <c r="A334" s="104">
        <f>'11_12-R - 2X - M'!A22</f>
        <v>0</v>
      </c>
      <c r="B334" s="48"/>
      <c r="C334" s="115">
        <f>'11_12-R - 2X - M'!C22</f>
        <v>0</v>
      </c>
      <c r="D334" s="50"/>
      <c r="E334" s="115">
        <f>'11_12-R - 2X - M'!E22</f>
        <v>0</v>
      </c>
      <c r="F334" s="67"/>
      <c r="G334" s="127">
        <f>'11_12-R - 2X - M'!G22</f>
        <v>0</v>
      </c>
      <c r="H334" s="108">
        <f>'11_12-R - 2X - M'!H22</f>
        <v>0</v>
      </c>
      <c r="I334" s="108">
        <f>'18-ALL B - 720 - M'!I335</f>
        <v>0</v>
      </c>
    </row>
    <row r="335" spans="1:9" ht="13.5">
      <c r="A335" s="104">
        <f>'11_12-R - 2X - M'!A23</f>
        <v>0</v>
      </c>
      <c r="B335" s="48"/>
      <c r="C335" s="115">
        <f>'11_12-R - 2X - M'!C23</f>
        <v>0</v>
      </c>
      <c r="D335" s="50"/>
      <c r="E335" s="115">
        <f>'11_12-R - 2X - M'!E23</f>
        <v>0</v>
      </c>
      <c r="F335" s="67"/>
      <c r="G335" s="127">
        <f>'11_12-R - 2X - M'!G23</f>
        <v>0</v>
      </c>
      <c r="H335" s="108">
        <f>'11_12-R - 2X - M'!H23</f>
        <v>0</v>
      </c>
      <c r="I335" s="108">
        <f>'18-ALL B - 720 - M'!I336</f>
        <v>0</v>
      </c>
    </row>
    <row r="336" spans="1:9" ht="13.5">
      <c r="A336" s="104">
        <f>'11_12-R - 2X - M'!A24</f>
        <v>0</v>
      </c>
      <c r="B336" s="60"/>
      <c r="C336" s="115">
        <f>'11_12-R - 2X - M'!C24</f>
        <v>0</v>
      </c>
      <c r="D336" s="50"/>
      <c r="E336" s="115">
        <f>'11_12-R - 2X - M'!E24</f>
        <v>0</v>
      </c>
      <c r="F336" s="67"/>
      <c r="G336" s="127">
        <f>'11_12-R - 2X - M'!G24</f>
        <v>0</v>
      </c>
      <c r="H336" s="108">
        <f>'11_12-R - 2X - M'!H24</f>
        <v>0</v>
      </c>
      <c r="I336" s="108">
        <f>'18-ALL B - 720 - M'!I337</f>
        <v>0</v>
      </c>
    </row>
    <row r="337" spans="1:9" ht="14.25" thickBot="1">
      <c r="A337" s="109">
        <f>'11_12-R - 2X - M'!A25</f>
        <v>0</v>
      </c>
      <c r="B337" s="53"/>
      <c r="C337" s="120">
        <f>'11_12-R - 2X - M'!C25</f>
        <v>0</v>
      </c>
      <c r="D337" s="40"/>
      <c r="E337" s="120">
        <f>'11_12-R - 2X - M'!E25</f>
        <v>0</v>
      </c>
      <c r="F337" s="65"/>
      <c r="G337" s="128">
        <f>'11_12-R - 2X - M'!G25</f>
        <v>0</v>
      </c>
      <c r="H337" s="113">
        <f>'11_12-R - 2X - M'!H25</f>
        <v>0</v>
      </c>
      <c r="I337" s="169">
        <f>'18-ALL B - 720 - M'!I338</f>
        <v>0</v>
      </c>
    </row>
    <row r="338" spans="1:9" ht="14.25" thickBot="1">
      <c r="A338" s="57"/>
      <c r="B338" s="58"/>
      <c r="C338" s="121"/>
      <c r="D338" s="36"/>
      <c r="E338" s="121"/>
      <c r="F338" s="68"/>
      <c r="H338" s="56"/>
      <c r="I338">
        <f>'18-ALL B - 720 - M'!I339</f>
        <v>0</v>
      </c>
    </row>
    <row r="339" spans="1:9" s="90" customFormat="1" ht="14.25">
      <c r="A339" s="86" t="s">
        <v>143</v>
      </c>
      <c r="B339" s="85">
        <f>B315+1</f>
        <v>15</v>
      </c>
      <c r="C339" s="118"/>
      <c r="D339" s="87"/>
      <c r="E339" s="118" t="s">
        <v>134</v>
      </c>
      <c r="F339" s="87" t="s">
        <v>137</v>
      </c>
      <c r="G339" s="130" t="s">
        <v>133</v>
      </c>
      <c r="H339" s="88" t="s">
        <v>80</v>
      </c>
      <c r="I339" s="168"/>
    </row>
    <row r="340" spans="1:9" s="98" customFormat="1" ht="13.5" thickBot="1">
      <c r="A340" s="91" t="s">
        <v>6</v>
      </c>
      <c r="B340" s="92"/>
      <c r="C340" s="93" t="s">
        <v>7</v>
      </c>
      <c r="D340" s="94"/>
      <c r="E340" s="93" t="s">
        <v>8</v>
      </c>
      <c r="F340" s="94"/>
      <c r="G340" s="131" t="s">
        <v>148</v>
      </c>
      <c r="H340" s="96" t="s">
        <v>10</v>
      </c>
      <c r="I340" s="167" t="s">
        <v>373</v>
      </c>
    </row>
    <row r="341" spans="1:9" ht="13.5">
      <c r="A341" s="104">
        <f>'38-R - 2X - F'!A4</f>
        <v>1</v>
      </c>
      <c r="B341" s="48"/>
      <c r="C341" s="115" t="str">
        <f>'38-R - 2X - F'!C4</f>
        <v>S.C.TIMAVO</v>
      </c>
      <c r="D341" s="50"/>
      <c r="E341" s="115" t="str">
        <f>'38-R - 2X - F'!E4</f>
        <v>PATERNNOSTO Anna / BANDELLI Corinna</v>
      </c>
      <c r="F341" s="67"/>
      <c r="G341" s="127">
        <f>'38-R - 2X - F'!G4</f>
        <v>0</v>
      </c>
      <c r="H341" s="108">
        <f>'38-R - 2X - F'!H4</f>
        <v>0</v>
      </c>
      <c r="I341" s="103">
        <f>'18-ALL B - 720 - M'!I342</f>
        <v>0</v>
      </c>
    </row>
    <row r="342" spans="1:9" ht="13.5">
      <c r="A342" s="104">
        <f>'38-R - 2X - F'!A5</f>
        <v>2</v>
      </c>
      <c r="B342" s="48"/>
      <c r="C342" s="115" t="str">
        <f>'38-R - 2X - F'!C5</f>
        <v>S.C.TIMAVO</v>
      </c>
      <c r="D342" s="50"/>
      <c r="E342" s="115" t="str">
        <f>'38-R - 2X - F'!E5</f>
        <v>RUGGERI Valentina / PASCOLETTI Greta</v>
      </c>
      <c r="F342" s="67"/>
      <c r="G342" s="127">
        <f>'38-R - 2X - F'!G5</f>
        <v>0</v>
      </c>
      <c r="H342" s="108">
        <f>'38-R - 2X - F'!H5</f>
        <v>0</v>
      </c>
      <c r="I342" s="108">
        <f>'18-ALL B - 720 - M'!I343</f>
        <v>0</v>
      </c>
    </row>
    <row r="343" spans="1:9" ht="13.5">
      <c r="A343" s="104">
        <f>'38-R - 2X - F'!A6</f>
        <v>3</v>
      </c>
      <c r="B343" s="48"/>
      <c r="C343" s="115" t="str">
        <f>'38-R - 2X - F'!C6</f>
        <v>S.C.NETTUNO</v>
      </c>
      <c r="D343" s="50"/>
      <c r="E343" s="115" t="str">
        <f>'38-R - 2X - F'!E6</f>
        <v>PARMA Chiara / GRBEC Nicole</v>
      </c>
      <c r="F343" s="67"/>
      <c r="G343" s="127">
        <f>'38-R - 2X - F'!G6</f>
        <v>0</v>
      </c>
      <c r="H343" s="108">
        <f>'38-R - 2X - F'!H6</f>
        <v>0</v>
      </c>
      <c r="I343" s="108">
        <f>'18-ALL B - 720 - M'!I344</f>
        <v>0</v>
      </c>
    </row>
    <row r="344" spans="1:9" ht="13.5">
      <c r="A344" s="104">
        <f>'38-R - 2X - F'!A7</f>
        <v>4</v>
      </c>
      <c r="B344" s="48"/>
      <c r="C344" s="115" t="str">
        <f>'38-R - 2X - F'!C7</f>
        <v>S.C.TIMAVO</v>
      </c>
      <c r="D344" s="50"/>
      <c r="E344" s="115" t="str">
        <f>'38-R - 2X - F'!E7</f>
        <v>VELENIK Larissa / MINIUSSI Matilda</v>
      </c>
      <c r="F344" s="67"/>
      <c r="G344" s="127">
        <f>'38-R - 2X - F'!G7</f>
        <v>0</v>
      </c>
      <c r="H344" s="108">
        <f>'38-R - 2X - F'!H7</f>
        <v>0</v>
      </c>
      <c r="I344" s="108">
        <f>'18-ALL B - 720 - M'!I345</f>
        <v>0</v>
      </c>
    </row>
    <row r="345" spans="1:9" ht="13.5">
      <c r="A345" s="104">
        <f>'38-R - 2X - F'!A8</f>
        <v>0</v>
      </c>
      <c r="B345" s="48"/>
      <c r="C345" s="115">
        <f>'38-R - 2X - F'!C8</f>
        <v>0</v>
      </c>
      <c r="D345" s="50"/>
      <c r="E345" s="115">
        <f>'38-R - 2X - F'!E8</f>
        <v>0</v>
      </c>
      <c r="F345" s="67"/>
      <c r="G345" s="127">
        <f>'38-R - 2X - F'!G8</f>
        <v>0</v>
      </c>
      <c r="H345" s="108">
        <f>'38-R - 2X - F'!H8</f>
        <v>0</v>
      </c>
      <c r="I345" s="108">
        <f>'18-ALL B - 720 - M'!I346</f>
        <v>0</v>
      </c>
    </row>
    <row r="346" spans="1:9" ht="13.5">
      <c r="A346" s="104">
        <f>'38-R - 2X - F'!A9</f>
        <v>0</v>
      </c>
      <c r="B346" s="48"/>
      <c r="C346" s="115">
        <f>'38-R - 2X - F'!C9</f>
        <v>0</v>
      </c>
      <c r="D346" s="50"/>
      <c r="E346" s="115">
        <f>'38-R - 2X - F'!E9</f>
        <v>0</v>
      </c>
      <c r="F346" s="67"/>
      <c r="G346" s="127">
        <f>'38-R - 2X - F'!G9</f>
        <v>0</v>
      </c>
      <c r="H346" s="108">
        <f>'38-R - 2X - F'!H9</f>
        <v>0</v>
      </c>
      <c r="I346" s="108">
        <f>'18-ALL B - 720 - M'!I347</f>
        <v>0</v>
      </c>
    </row>
    <row r="347" spans="1:9" ht="13.5">
      <c r="A347" s="104">
        <f>'38-R - 2X - F'!A10</f>
        <v>0</v>
      </c>
      <c r="B347" s="48"/>
      <c r="C347" s="115">
        <f>'38-R - 2X - F'!C10</f>
        <v>0</v>
      </c>
      <c r="D347" s="50"/>
      <c r="E347" s="115">
        <f>'38-R - 2X - F'!E10</f>
        <v>0</v>
      </c>
      <c r="F347" s="67"/>
      <c r="G347" s="127">
        <f>'38-R - 2X - F'!G10</f>
        <v>0</v>
      </c>
      <c r="H347" s="108">
        <f>'38-R - 2X - F'!H10</f>
        <v>0</v>
      </c>
      <c r="I347" s="108">
        <f>'18-ALL B - 720 - M'!I348</f>
        <v>0</v>
      </c>
    </row>
    <row r="348" spans="1:9" ht="13.5">
      <c r="A348" s="104">
        <f>'38-R - 2X - F'!A11</f>
        <v>0</v>
      </c>
      <c r="B348" s="48"/>
      <c r="C348" s="115">
        <f>'38-R - 2X - F'!C11</f>
        <v>0</v>
      </c>
      <c r="D348" s="50"/>
      <c r="E348" s="115">
        <f>'38-R - 2X - F'!E11</f>
        <v>0</v>
      </c>
      <c r="F348" s="67"/>
      <c r="G348" s="127">
        <f>'38-R - 2X - F'!G11</f>
        <v>0</v>
      </c>
      <c r="H348" s="108">
        <f>'38-R - 2X - F'!H11</f>
        <v>0</v>
      </c>
      <c r="I348" s="108">
        <f>'18-ALL B - 720 - M'!I349</f>
        <v>0</v>
      </c>
    </row>
    <row r="349" spans="1:9" ht="13.5">
      <c r="A349" s="104">
        <f>'38-R - 2X - F'!A12</f>
        <v>0</v>
      </c>
      <c r="B349" s="48"/>
      <c r="C349" s="115">
        <f>'38-R - 2X - F'!C12</f>
        <v>0</v>
      </c>
      <c r="D349" s="50"/>
      <c r="E349" s="115">
        <f>'38-R - 2X - F'!E12</f>
        <v>0</v>
      </c>
      <c r="F349" s="67"/>
      <c r="G349" s="127">
        <f>'38-R - 2X - F'!G12</f>
        <v>0</v>
      </c>
      <c r="H349" s="108">
        <f>'38-R - 2X - F'!H12</f>
        <v>0</v>
      </c>
      <c r="I349" s="108">
        <f>'18-ALL B - 720 - M'!I350</f>
        <v>0</v>
      </c>
    </row>
    <row r="350" spans="1:9" ht="13.5">
      <c r="A350" s="104">
        <f>'38-R - 2X - F'!A13</f>
        <v>0</v>
      </c>
      <c r="B350" s="48"/>
      <c r="C350" s="115">
        <f>'38-R - 2X - F'!C13</f>
        <v>0</v>
      </c>
      <c r="D350" s="50"/>
      <c r="E350" s="115">
        <f>'38-R - 2X - F'!E13</f>
        <v>0</v>
      </c>
      <c r="F350" s="67"/>
      <c r="G350" s="127">
        <f>'38-R - 2X - F'!G13</f>
        <v>0</v>
      </c>
      <c r="H350" s="108">
        <f>'38-R - 2X - F'!H13</f>
        <v>0</v>
      </c>
      <c r="I350" s="108">
        <f>'18-ALL B - 720 - M'!I351</f>
        <v>0</v>
      </c>
    </row>
    <row r="351" spans="1:9" ht="13.5">
      <c r="A351" s="104">
        <f>'38-R - 2X - F'!A14</f>
        <v>0</v>
      </c>
      <c r="B351" s="48"/>
      <c r="C351" s="115">
        <f>'38-R - 2X - F'!C14</f>
        <v>0</v>
      </c>
      <c r="D351" s="50"/>
      <c r="E351" s="115">
        <f>'38-R - 2X - F'!E14</f>
        <v>0</v>
      </c>
      <c r="F351" s="67"/>
      <c r="G351" s="127">
        <f>'38-R - 2X - F'!G14</f>
        <v>0</v>
      </c>
      <c r="H351" s="108">
        <f>'38-R - 2X - F'!H14</f>
        <v>0</v>
      </c>
      <c r="I351" s="108">
        <f>'18-ALL B - 720 - M'!I352</f>
        <v>0</v>
      </c>
    </row>
    <row r="352" spans="1:9" ht="13.5">
      <c r="A352" s="104">
        <f>'38-R - 2X - F'!A15</f>
        <v>0</v>
      </c>
      <c r="B352" s="48"/>
      <c r="C352" s="115">
        <f>'38-R - 2X - F'!C15</f>
        <v>0</v>
      </c>
      <c r="D352" s="50"/>
      <c r="E352" s="115">
        <f>'38-R - 2X - F'!E15</f>
        <v>0</v>
      </c>
      <c r="F352" s="67"/>
      <c r="G352" s="127">
        <f>'38-R - 2X - F'!G15</f>
        <v>0</v>
      </c>
      <c r="H352" s="108">
        <f>'38-R - 2X - F'!H15</f>
        <v>0</v>
      </c>
      <c r="I352" s="108">
        <f>'18-ALL B - 720 - M'!I353</f>
        <v>0</v>
      </c>
    </row>
    <row r="353" spans="1:9" ht="13.5">
      <c r="A353" s="104">
        <f>'38-R - 2X - F'!A16</f>
        <v>0</v>
      </c>
      <c r="B353" s="48"/>
      <c r="C353" s="115">
        <f>'38-R - 2X - F'!C16</f>
        <v>0</v>
      </c>
      <c r="D353" s="50"/>
      <c r="E353" s="115">
        <f>'38-R - 2X - F'!E16</f>
        <v>0</v>
      </c>
      <c r="F353" s="67"/>
      <c r="G353" s="127">
        <f>'38-R - 2X - F'!G16</f>
        <v>0</v>
      </c>
      <c r="H353" s="108">
        <f>'38-R - 2X - F'!H16</f>
        <v>0</v>
      </c>
      <c r="I353" s="108">
        <f>'18-ALL B - 720 - M'!I354</f>
        <v>0</v>
      </c>
    </row>
    <row r="354" spans="1:9" ht="13.5">
      <c r="A354" s="104">
        <f>'38-R - 2X - F'!A17</f>
        <v>0</v>
      </c>
      <c r="B354" s="48"/>
      <c r="C354" s="115">
        <f>'38-R - 2X - F'!C17</f>
        <v>0</v>
      </c>
      <c r="D354" s="50"/>
      <c r="E354" s="115">
        <f>'38-R - 2X - F'!E17</f>
        <v>0</v>
      </c>
      <c r="F354" s="67"/>
      <c r="G354" s="127">
        <f>'38-R - 2X - F'!G17</f>
        <v>0</v>
      </c>
      <c r="H354" s="108">
        <f>'38-R - 2X - F'!H17</f>
        <v>0</v>
      </c>
      <c r="I354" s="108">
        <f>'18-ALL B - 720 - M'!I355</f>
        <v>0</v>
      </c>
    </row>
    <row r="355" spans="1:9" ht="13.5">
      <c r="A355" s="104">
        <f>'38-R - 2X - F'!A18</f>
        <v>0</v>
      </c>
      <c r="B355" s="48"/>
      <c r="C355" s="115">
        <f>'38-R - 2X - F'!C18</f>
        <v>0</v>
      </c>
      <c r="D355" s="50"/>
      <c r="E355" s="115">
        <f>'38-R - 2X - F'!E18</f>
        <v>0</v>
      </c>
      <c r="F355" s="67"/>
      <c r="G355" s="127">
        <f>'38-R - 2X - F'!G18</f>
        <v>0</v>
      </c>
      <c r="H355" s="108">
        <f>'38-R - 2X - F'!H18</f>
        <v>0</v>
      </c>
      <c r="I355" s="108">
        <f>'18-ALL B - 720 - M'!I356</f>
        <v>0</v>
      </c>
    </row>
    <row r="356" spans="1:9" ht="13.5">
      <c r="A356" s="104">
        <f>'38-R - 2X - F'!A19</f>
        <v>0</v>
      </c>
      <c r="B356" s="48"/>
      <c r="C356" s="115">
        <f>'38-R - 2X - F'!C19</f>
        <v>0</v>
      </c>
      <c r="D356" s="50"/>
      <c r="E356" s="115">
        <f>'38-R - 2X - F'!E19</f>
        <v>0</v>
      </c>
      <c r="F356" s="67"/>
      <c r="G356" s="127">
        <f>'38-R - 2X - F'!G19</f>
        <v>0</v>
      </c>
      <c r="H356" s="108">
        <f>'38-R - 2X - F'!H19</f>
        <v>0</v>
      </c>
      <c r="I356" s="108">
        <f>'18-ALL B - 720 - M'!I357</f>
        <v>0</v>
      </c>
    </row>
    <row r="357" spans="1:9" ht="13.5">
      <c r="A357" s="104">
        <f>'38-R - 2X - F'!A20</f>
        <v>0</v>
      </c>
      <c r="B357" s="48"/>
      <c r="C357" s="115">
        <f>'38-R - 2X - F'!C20</f>
        <v>0</v>
      </c>
      <c r="D357" s="50"/>
      <c r="E357" s="115">
        <f>'38-R - 2X - F'!E20</f>
        <v>0</v>
      </c>
      <c r="F357" s="67"/>
      <c r="G357" s="127">
        <f>'38-R - 2X - F'!G20</f>
        <v>0</v>
      </c>
      <c r="H357" s="108">
        <f>'38-R - 2X - F'!H20</f>
        <v>0</v>
      </c>
      <c r="I357" s="108">
        <f>'18-ALL B - 720 - M'!I358</f>
        <v>0</v>
      </c>
    </row>
    <row r="358" spans="1:9" ht="13.5">
      <c r="A358" s="104">
        <f>'38-R - 2X - F'!A21</f>
        <v>0</v>
      </c>
      <c r="B358" s="48"/>
      <c r="C358" s="115">
        <f>'38-R - 2X - F'!C21</f>
        <v>0</v>
      </c>
      <c r="D358" s="50"/>
      <c r="E358" s="115">
        <f>'38-R - 2X - F'!E21</f>
        <v>0</v>
      </c>
      <c r="F358" s="67"/>
      <c r="G358" s="127">
        <f>'38-R - 2X - F'!G21</f>
        <v>0</v>
      </c>
      <c r="H358" s="108">
        <f>'38-R - 2X - F'!H21</f>
        <v>0</v>
      </c>
      <c r="I358" s="108">
        <f>'18-ALL B - 720 - M'!I359</f>
        <v>0</v>
      </c>
    </row>
    <row r="359" spans="1:9" ht="13.5">
      <c r="A359" s="104">
        <f>'38-R - 2X - F'!A22</f>
        <v>0</v>
      </c>
      <c r="B359" s="48"/>
      <c r="C359" s="115">
        <f>'38-R - 2X - F'!C22</f>
        <v>0</v>
      </c>
      <c r="D359" s="50"/>
      <c r="E359" s="115">
        <f>'38-R - 2X - F'!E22</f>
        <v>0</v>
      </c>
      <c r="F359" s="67"/>
      <c r="G359" s="127">
        <f>'38-R - 2X - F'!G22</f>
        <v>0</v>
      </c>
      <c r="H359" s="108">
        <f>'38-R - 2X - F'!H22</f>
        <v>0</v>
      </c>
      <c r="I359" s="108">
        <f>'18-ALL B - 720 - M'!I360</f>
        <v>0</v>
      </c>
    </row>
    <row r="360" spans="1:9" ht="13.5">
      <c r="A360" s="104">
        <f>'38-R - 2X - F'!A23</f>
        <v>0</v>
      </c>
      <c r="B360" s="48"/>
      <c r="C360" s="115">
        <f>'38-R - 2X - F'!C23</f>
        <v>0</v>
      </c>
      <c r="D360" s="50"/>
      <c r="E360" s="115">
        <f>'38-R - 2X - F'!E23</f>
        <v>0</v>
      </c>
      <c r="F360" s="67"/>
      <c r="G360" s="127">
        <f>'38-R - 2X - F'!G23</f>
        <v>0</v>
      </c>
      <c r="H360" s="108">
        <f>'38-R - 2X - F'!H23</f>
        <v>0</v>
      </c>
      <c r="I360" s="108">
        <f>'18-ALL B - 720 - M'!I361</f>
        <v>0</v>
      </c>
    </row>
    <row r="361" spans="1:9" ht="13.5">
      <c r="A361" s="104">
        <f>'38-R - 2X - F'!A24</f>
        <v>0</v>
      </c>
      <c r="B361" s="60"/>
      <c r="C361" s="115">
        <f>'38-R - 2X - F'!C24</f>
        <v>0</v>
      </c>
      <c r="D361" s="50"/>
      <c r="E361" s="115">
        <f>'38-R - 2X - F'!E24</f>
        <v>0</v>
      </c>
      <c r="F361" s="67"/>
      <c r="G361" s="127">
        <f>'38-R - 2X - F'!G24</f>
        <v>0</v>
      </c>
      <c r="H361" s="108">
        <f>'38-R - 2X - F'!H24</f>
        <v>0</v>
      </c>
      <c r="I361" s="108">
        <f>'18-ALL B - 720 - M'!I362</f>
        <v>0</v>
      </c>
    </row>
    <row r="362" spans="1:9" ht="14.25" thickBot="1">
      <c r="A362" s="109">
        <f>'38-R - 2X - F'!A25</f>
        <v>0</v>
      </c>
      <c r="B362" s="53"/>
      <c r="C362" s="120">
        <f>'38-R - 2X - F'!C25</f>
        <v>0</v>
      </c>
      <c r="D362" s="40"/>
      <c r="E362" s="120">
        <f>'38-R - 2X - F'!E25</f>
        <v>0</v>
      </c>
      <c r="F362" s="65"/>
      <c r="G362" s="128">
        <f>'38-R - 2X - F'!G25</f>
        <v>0</v>
      </c>
      <c r="H362" s="113">
        <f>'38-R - 2X - F'!H25</f>
        <v>0</v>
      </c>
      <c r="I362" s="170"/>
    </row>
    <row r="363" spans="1:9" ht="14.25" thickBot="1">
      <c r="A363" s="57"/>
      <c r="B363" s="58"/>
      <c r="C363" s="121"/>
      <c r="D363" s="36"/>
      <c r="E363" s="121"/>
      <c r="F363" s="68"/>
      <c r="H363" s="56"/>
      <c r="I363"/>
    </row>
    <row r="364" spans="1:9" s="82" customFormat="1" ht="14.25">
      <c r="A364" s="78" t="s">
        <v>143</v>
      </c>
      <c r="B364" s="79">
        <f>B339+1</f>
        <v>16</v>
      </c>
      <c r="C364" s="117"/>
      <c r="D364" s="80"/>
      <c r="E364" s="117" t="s">
        <v>138</v>
      </c>
      <c r="F364" s="80" t="s">
        <v>137</v>
      </c>
      <c r="G364" s="124" t="s">
        <v>4</v>
      </c>
      <c r="H364" s="73" t="s">
        <v>80</v>
      </c>
      <c r="I364" s="168"/>
    </row>
    <row r="365" spans="1:9" s="69" customFormat="1" ht="13.5" thickBot="1">
      <c r="A365" s="74" t="s">
        <v>6</v>
      </c>
      <c r="B365" s="38"/>
      <c r="C365" s="75" t="s">
        <v>7</v>
      </c>
      <c r="D365" s="65"/>
      <c r="E365" s="75" t="s">
        <v>8</v>
      </c>
      <c r="F365" s="65"/>
      <c r="G365" s="125" t="s">
        <v>148</v>
      </c>
      <c r="H365" s="76" t="s">
        <v>10</v>
      </c>
      <c r="I365" s="167" t="s">
        <v>373</v>
      </c>
    </row>
    <row r="366" spans="1:9" ht="13.5">
      <c r="A366" s="99">
        <f>'27-R - 2- - M '!A4</f>
        <v>2</v>
      </c>
      <c r="B366" s="43"/>
      <c r="C366" s="119" t="str">
        <f>'27-R - 2- - M '!C4</f>
        <v>C.C. SATURNIA</v>
      </c>
      <c r="D366" s="45"/>
      <c r="E366" s="119" t="str">
        <f>'27-R - 2- - M '!E4</f>
        <v>PITACCO Riccardo / CREVATIN Giulio</v>
      </c>
      <c r="F366" s="66"/>
      <c r="G366" s="136">
        <f>'27-R - 2- - M '!G4</f>
        <v>0</v>
      </c>
      <c r="H366" s="133">
        <f>'27-R - 2- - M '!H4</f>
        <v>0</v>
      </c>
      <c r="I366" s="108">
        <f>'18-ALL B - 720 - M'!I367</f>
        <v>0</v>
      </c>
    </row>
    <row r="367" spans="1:9" ht="13.5">
      <c r="A367" s="104">
        <f>'27-R - 2- - M '!A5</f>
        <v>1</v>
      </c>
      <c r="B367" s="48"/>
      <c r="C367" s="115" t="str">
        <f>'27-R - 2- - M '!C5</f>
        <v>S.C. ADRIA</v>
      </c>
      <c r="D367" s="50"/>
      <c r="E367" s="115" t="str">
        <f>'27-R - 2- - M '!E5</f>
        <v>SCARPA Antonio / STARC Alessandro</v>
      </c>
      <c r="F367" s="67"/>
      <c r="G367" s="137">
        <f>'27-R - 2- - M '!G5</f>
        <v>0</v>
      </c>
      <c r="H367" s="134">
        <f>'27-R - 2- - M '!H5</f>
        <v>0</v>
      </c>
      <c r="I367" s="108">
        <f>'18-ALL B - 720 - M'!I368</f>
        <v>0</v>
      </c>
    </row>
    <row r="368" spans="1:9" ht="13.5">
      <c r="A368" s="104">
        <f>'27-R - 2- - M '!A6</f>
        <v>0</v>
      </c>
      <c r="B368" s="48"/>
      <c r="C368" s="115">
        <f>'27-R - 2- - M '!C6</f>
        <v>0</v>
      </c>
      <c r="D368" s="50"/>
      <c r="E368" s="115">
        <f>'27-R - 2- - M '!E6</f>
        <v>0</v>
      </c>
      <c r="F368" s="67"/>
      <c r="G368" s="137">
        <f>'27-R - 2- - M '!G6</f>
        <v>0</v>
      </c>
      <c r="H368" s="134">
        <f>'27-R - 2- - M '!H6</f>
        <v>0</v>
      </c>
      <c r="I368" s="108">
        <f>'18-ALL B - 720 - M'!I369</f>
        <v>0</v>
      </c>
    </row>
    <row r="369" spans="1:9" ht="13.5">
      <c r="A369" s="104">
        <f>'27-R - 2- - M '!A7</f>
        <v>0</v>
      </c>
      <c r="B369" s="48"/>
      <c r="C369" s="115">
        <f>'27-R - 2- - M '!C7</f>
        <v>0</v>
      </c>
      <c r="D369" s="50"/>
      <c r="E369" s="115">
        <f>'27-R - 2- - M '!E7</f>
        <v>0</v>
      </c>
      <c r="F369" s="67"/>
      <c r="G369" s="137">
        <f>'27-R - 2- - M '!G7</f>
        <v>0</v>
      </c>
      <c r="H369" s="134">
        <f>'27-R - 2- - M '!H7</f>
        <v>0</v>
      </c>
      <c r="I369" s="108">
        <f>'18-ALL B - 720 - M'!I370</f>
        <v>0</v>
      </c>
    </row>
    <row r="370" spans="1:9" ht="13.5">
      <c r="A370" s="104">
        <f>'27-R - 2- - M '!A8</f>
        <v>0</v>
      </c>
      <c r="B370" s="48"/>
      <c r="C370" s="115">
        <f>'27-R - 2- - M '!C8</f>
        <v>0</v>
      </c>
      <c r="D370" s="50"/>
      <c r="E370" s="115">
        <f>'27-R - 2- - M '!E8</f>
        <v>0</v>
      </c>
      <c r="F370" s="67"/>
      <c r="G370" s="137">
        <f>'27-R - 2- - M '!G8</f>
        <v>0</v>
      </c>
      <c r="H370" s="134">
        <f>'27-R - 2- - M '!H8</f>
        <v>0</v>
      </c>
      <c r="I370" s="108">
        <f>'18-ALL B - 720 - M'!I371</f>
        <v>0</v>
      </c>
    </row>
    <row r="371" spans="1:9" ht="13.5">
      <c r="A371" s="104">
        <f>'27-R - 2- - M '!A9</f>
        <v>0</v>
      </c>
      <c r="B371" s="48"/>
      <c r="C371" s="115">
        <f>'27-R - 2- - M '!C9</f>
        <v>0</v>
      </c>
      <c r="D371" s="50"/>
      <c r="E371" s="115">
        <f>'27-R - 2- - M '!E9</f>
        <v>0</v>
      </c>
      <c r="F371" s="67"/>
      <c r="G371" s="137">
        <f>'27-R - 2- - M '!G9</f>
        <v>0</v>
      </c>
      <c r="H371" s="134">
        <f>'27-R - 2- - M '!H9</f>
        <v>0</v>
      </c>
      <c r="I371" s="108">
        <f>'18-ALL B - 720 - M'!I372</f>
        <v>0</v>
      </c>
    </row>
    <row r="372" spans="1:9" ht="13.5">
      <c r="A372" s="104">
        <f>'27-R - 2- - M '!A10</f>
        <v>0</v>
      </c>
      <c r="B372" s="48"/>
      <c r="C372" s="115">
        <f>'27-R - 2- - M '!C10</f>
        <v>0</v>
      </c>
      <c r="D372" s="50"/>
      <c r="E372" s="115">
        <f>'27-R - 2- - M '!E10</f>
        <v>0</v>
      </c>
      <c r="F372" s="67"/>
      <c r="G372" s="137">
        <f>'27-R - 2- - M '!G10</f>
        <v>0</v>
      </c>
      <c r="H372" s="134">
        <f>'27-R - 2- - M '!H10</f>
        <v>0</v>
      </c>
      <c r="I372" s="108">
        <f>'18-ALL B - 720 - M'!I373</f>
        <v>0</v>
      </c>
    </row>
    <row r="373" spans="1:9" ht="13.5">
      <c r="A373" s="104">
        <f>'27-R - 2- - M '!A11</f>
        <v>0</v>
      </c>
      <c r="B373" s="48"/>
      <c r="C373" s="115">
        <f>'27-R - 2- - M '!C11</f>
        <v>0</v>
      </c>
      <c r="D373" s="50"/>
      <c r="E373" s="115">
        <f>'27-R - 2- - M '!E11</f>
        <v>0</v>
      </c>
      <c r="F373" s="67"/>
      <c r="G373" s="137">
        <f>'27-R - 2- - M '!G11</f>
        <v>0</v>
      </c>
      <c r="H373" s="134">
        <f>'27-R - 2- - M '!H11</f>
        <v>0</v>
      </c>
      <c r="I373" s="108">
        <f>'18-ALL B - 720 - M'!I374</f>
        <v>0</v>
      </c>
    </row>
    <row r="374" spans="1:9" ht="13.5">
      <c r="A374" s="104">
        <f>'27-R - 2- - M '!A12</f>
        <v>0</v>
      </c>
      <c r="B374" s="48"/>
      <c r="C374" s="115">
        <f>'27-R - 2- - M '!C12</f>
        <v>0</v>
      </c>
      <c r="D374" s="50"/>
      <c r="E374" s="115">
        <f>'27-R - 2- - M '!E12</f>
        <v>0</v>
      </c>
      <c r="F374" s="67"/>
      <c r="G374" s="137">
        <f>'27-R - 2- - M '!G12</f>
        <v>0</v>
      </c>
      <c r="H374" s="134">
        <f>'27-R - 2- - M '!H12</f>
        <v>0</v>
      </c>
      <c r="I374" s="108">
        <f>'18-ALL B - 720 - M'!I375</f>
        <v>0</v>
      </c>
    </row>
    <row r="375" spans="1:9" ht="13.5">
      <c r="A375" s="104">
        <f>'27-R - 2- - M '!A13</f>
        <v>0</v>
      </c>
      <c r="B375" s="48"/>
      <c r="C375" s="115">
        <f>'27-R - 2- - M '!C13</f>
        <v>0</v>
      </c>
      <c r="D375" s="50"/>
      <c r="E375" s="115">
        <f>'27-R - 2- - M '!E13</f>
        <v>0</v>
      </c>
      <c r="F375" s="67"/>
      <c r="G375" s="137">
        <f>'27-R - 2- - M '!G13</f>
        <v>0</v>
      </c>
      <c r="H375" s="134">
        <f>'27-R - 2- - M '!H13</f>
        <v>0</v>
      </c>
      <c r="I375" s="108">
        <f>'18-ALL B - 720 - M'!I376</f>
        <v>0</v>
      </c>
    </row>
    <row r="376" spans="1:9" ht="13.5">
      <c r="A376" s="104">
        <f>'27-R - 2- - M '!A14</f>
        <v>0</v>
      </c>
      <c r="B376" s="48"/>
      <c r="C376" s="115">
        <f>'27-R - 2- - M '!C14</f>
        <v>0</v>
      </c>
      <c r="D376" s="50"/>
      <c r="E376" s="115">
        <f>'27-R - 2- - M '!E14</f>
        <v>0</v>
      </c>
      <c r="F376" s="67"/>
      <c r="G376" s="137">
        <f>'27-R - 2- - M '!G14</f>
        <v>0</v>
      </c>
      <c r="H376" s="134">
        <f>'27-R - 2- - M '!H14</f>
        <v>0</v>
      </c>
      <c r="I376" s="108">
        <f>'18-ALL B - 720 - M'!I377</f>
        <v>0</v>
      </c>
    </row>
    <row r="377" spans="1:9" ht="13.5">
      <c r="A377" s="104">
        <f>'27-R - 2- - M '!A15</f>
        <v>0</v>
      </c>
      <c r="B377" s="48"/>
      <c r="C377" s="115">
        <f>'27-R - 2- - M '!C15</f>
        <v>0</v>
      </c>
      <c r="D377" s="50"/>
      <c r="E377" s="115">
        <f>'27-R - 2- - M '!E15</f>
        <v>0</v>
      </c>
      <c r="F377" s="67"/>
      <c r="G377" s="137">
        <f>'27-R - 2- - M '!G15</f>
        <v>0</v>
      </c>
      <c r="H377" s="134">
        <f>'27-R - 2- - M '!H15</f>
        <v>0</v>
      </c>
      <c r="I377" s="108">
        <f>'18-ALL B - 720 - M'!I378</f>
        <v>0</v>
      </c>
    </row>
    <row r="378" spans="1:9" ht="13.5">
      <c r="A378" s="104">
        <f>'27-R - 2- - M '!A16</f>
        <v>0</v>
      </c>
      <c r="B378" s="48"/>
      <c r="C378" s="115">
        <f>'27-R - 2- - M '!C16</f>
        <v>0</v>
      </c>
      <c r="D378" s="50"/>
      <c r="E378" s="115">
        <f>'27-R - 2- - M '!E16</f>
        <v>0</v>
      </c>
      <c r="F378" s="67"/>
      <c r="G378" s="137">
        <f>'27-R - 2- - M '!G16</f>
        <v>0</v>
      </c>
      <c r="H378" s="134">
        <f>'27-R - 2- - M '!H16</f>
        <v>0</v>
      </c>
      <c r="I378" s="108">
        <f>'18-ALL B - 720 - M'!I379</f>
        <v>0</v>
      </c>
    </row>
    <row r="379" spans="1:9" ht="13.5">
      <c r="A379" s="104">
        <f>'27-R - 2- - M '!A17</f>
        <v>0</v>
      </c>
      <c r="B379" s="48"/>
      <c r="C379" s="115">
        <f>'27-R - 2- - M '!C17</f>
        <v>0</v>
      </c>
      <c r="D379" s="50"/>
      <c r="E379" s="115">
        <f>'27-R - 2- - M '!E17</f>
        <v>0</v>
      </c>
      <c r="F379" s="67"/>
      <c r="G379" s="137">
        <f>'27-R - 2- - M '!G17</f>
        <v>0</v>
      </c>
      <c r="H379" s="134">
        <f>'27-R - 2- - M '!H17</f>
        <v>0</v>
      </c>
      <c r="I379" s="108">
        <f>'18-ALL B - 720 - M'!I380</f>
        <v>0</v>
      </c>
    </row>
    <row r="380" spans="1:9" ht="13.5">
      <c r="A380" s="104">
        <f>'27-R - 2- - M '!A18</f>
        <v>0</v>
      </c>
      <c r="B380" s="48"/>
      <c r="C380" s="115">
        <f>'27-R - 2- - M '!C18</f>
        <v>0</v>
      </c>
      <c r="D380" s="50"/>
      <c r="E380" s="115">
        <f>'27-R - 2- - M '!E18</f>
        <v>0</v>
      </c>
      <c r="F380" s="67"/>
      <c r="G380" s="137">
        <f>'27-R - 2- - M '!G18</f>
        <v>0</v>
      </c>
      <c r="H380" s="134">
        <f>'27-R - 2- - M '!H18</f>
        <v>0</v>
      </c>
      <c r="I380" s="108">
        <f>'18-ALL B - 720 - M'!I381</f>
        <v>0</v>
      </c>
    </row>
    <row r="381" spans="1:9" ht="13.5">
      <c r="A381" s="104">
        <f>'27-R - 2- - M '!A19</f>
        <v>0</v>
      </c>
      <c r="B381" s="48"/>
      <c r="C381" s="115">
        <f>'27-R - 2- - M '!C19</f>
        <v>0</v>
      </c>
      <c r="D381" s="50"/>
      <c r="E381" s="115">
        <f>'27-R - 2- - M '!E19</f>
        <v>0</v>
      </c>
      <c r="F381" s="67"/>
      <c r="G381" s="137">
        <f>'27-R - 2- - M '!G19</f>
        <v>0</v>
      </c>
      <c r="H381" s="134">
        <f>'27-R - 2- - M '!H19</f>
        <v>0</v>
      </c>
      <c r="I381" s="108">
        <f>'18-ALL B - 720 - M'!I382</f>
        <v>0</v>
      </c>
    </row>
    <row r="382" spans="1:9" ht="13.5">
      <c r="A382" s="104">
        <f>'27-R - 2- - M '!A20</f>
        <v>0</v>
      </c>
      <c r="B382" s="48"/>
      <c r="C382" s="115">
        <f>'27-R - 2- - M '!C20</f>
        <v>0</v>
      </c>
      <c r="D382" s="50"/>
      <c r="E382" s="115">
        <f>'27-R - 2- - M '!E20</f>
        <v>0</v>
      </c>
      <c r="F382" s="67"/>
      <c r="G382" s="137">
        <f>'27-R - 2- - M '!G20</f>
        <v>0</v>
      </c>
      <c r="H382" s="134">
        <f>'27-R - 2- - M '!H20</f>
        <v>0</v>
      </c>
      <c r="I382" s="108">
        <f>'18-ALL B - 720 - M'!I383</f>
        <v>0</v>
      </c>
    </row>
    <row r="383" spans="1:9" ht="13.5">
      <c r="A383" s="104">
        <f>'27-R - 2- - M '!A21</f>
        <v>0</v>
      </c>
      <c r="B383" s="48"/>
      <c r="C383" s="115">
        <f>'27-R - 2- - M '!C21</f>
        <v>0</v>
      </c>
      <c r="D383" s="50"/>
      <c r="E383" s="115">
        <f>'27-R - 2- - M '!E21</f>
        <v>0</v>
      </c>
      <c r="F383" s="67"/>
      <c r="G383" s="137">
        <f>'27-R - 2- - M '!G21</f>
        <v>0</v>
      </c>
      <c r="H383" s="134">
        <f>'27-R - 2- - M '!H21</f>
        <v>0</v>
      </c>
      <c r="I383" s="108">
        <f>'18-ALL B - 720 - M'!I384</f>
        <v>0</v>
      </c>
    </row>
    <row r="384" spans="1:9" ht="13.5">
      <c r="A384" s="104">
        <f>'27-R - 2- - M '!A22</f>
        <v>0</v>
      </c>
      <c r="B384" s="48"/>
      <c r="C384" s="115">
        <f>'27-R - 2- - M '!C22</f>
        <v>0</v>
      </c>
      <c r="D384" s="50"/>
      <c r="E384" s="115">
        <f>'27-R - 2- - M '!E22</f>
        <v>0</v>
      </c>
      <c r="F384" s="67"/>
      <c r="G384" s="137">
        <f>'27-R - 2- - M '!G22</f>
        <v>0</v>
      </c>
      <c r="H384" s="134">
        <f>'27-R - 2- - M '!H22</f>
        <v>0</v>
      </c>
      <c r="I384" s="108">
        <f>'18-ALL B - 720 - M'!I385</f>
        <v>0</v>
      </c>
    </row>
    <row r="385" spans="1:9" ht="13.5">
      <c r="A385" s="104">
        <f>'27-R - 2- - M '!A23</f>
        <v>0</v>
      </c>
      <c r="B385" s="60"/>
      <c r="C385" s="115">
        <f>'27-R - 2- - M '!C23</f>
        <v>0</v>
      </c>
      <c r="D385" s="50"/>
      <c r="E385" s="115">
        <f>'27-R - 2- - M '!E23</f>
        <v>0</v>
      </c>
      <c r="F385" s="67"/>
      <c r="G385" s="137">
        <f>'27-R - 2- - M '!G23</f>
        <v>0</v>
      </c>
      <c r="H385" s="134">
        <f>'27-R - 2- - M '!H23</f>
        <v>0</v>
      </c>
      <c r="I385" s="173">
        <f>'18-ALL B - 720 - M'!I386</f>
        <v>0</v>
      </c>
    </row>
    <row r="386" spans="1:9" ht="15" thickBot="1">
      <c r="A386" s="109">
        <f>'27-R - 2- - M '!A24</f>
        <v>0</v>
      </c>
      <c r="B386" s="53"/>
      <c r="C386" s="120">
        <f>'27-R - 2- - M '!C24</f>
        <v>0</v>
      </c>
      <c r="D386" s="40"/>
      <c r="E386" s="120">
        <f>'27-R - 2- - M '!E24</f>
        <v>0</v>
      </c>
      <c r="F386" s="65"/>
      <c r="G386" s="138">
        <f>'27-R - 2- - M '!G24</f>
        <v>0</v>
      </c>
      <c r="H386" s="135">
        <f>'27-R - 2- - M '!H24</f>
        <v>0</v>
      </c>
      <c r="I386" s="174"/>
    </row>
    <row r="387" spans="1:9" ht="14.25" thickBot="1">
      <c r="A387" s="57"/>
      <c r="B387" s="58"/>
      <c r="C387" s="121"/>
      <c r="D387" s="36"/>
      <c r="E387" s="121"/>
      <c r="F387" s="68"/>
      <c r="H387" s="56"/>
      <c r="I387"/>
    </row>
    <row r="388" spans="1:9" s="82" customFormat="1" ht="14.25">
      <c r="A388" s="78" t="s">
        <v>143</v>
      </c>
      <c r="B388" s="79">
        <f>B364+1</f>
        <v>17</v>
      </c>
      <c r="C388" s="117"/>
      <c r="D388" s="80"/>
      <c r="E388" s="117" t="s">
        <v>135</v>
      </c>
      <c r="F388" s="80" t="s">
        <v>137</v>
      </c>
      <c r="G388" s="124" t="s">
        <v>4</v>
      </c>
      <c r="H388" s="73" t="s">
        <v>80</v>
      </c>
      <c r="I388" s="168"/>
    </row>
    <row r="389" spans="1:9" s="69" customFormat="1" ht="13.5" thickBot="1">
      <c r="A389" s="74" t="s">
        <v>6</v>
      </c>
      <c r="B389" s="38"/>
      <c r="C389" s="75" t="s">
        <v>7</v>
      </c>
      <c r="D389" s="65"/>
      <c r="E389" s="75" t="s">
        <v>8</v>
      </c>
      <c r="F389" s="65"/>
      <c r="G389" s="125" t="s">
        <v>148</v>
      </c>
      <c r="H389" s="76" t="s">
        <v>10</v>
      </c>
      <c r="I389" s="167" t="s">
        <v>373</v>
      </c>
    </row>
    <row r="390" spans="1:9" ht="13.5">
      <c r="A390" s="99">
        <f>'31-R - 4X - M'!A4</f>
        <v>1</v>
      </c>
      <c r="B390" s="43"/>
      <c r="C390" s="119" t="str">
        <f>'31-R - 4X - M'!C4</f>
        <v>C.C. SATURNIA</v>
      </c>
      <c r="D390" s="45"/>
      <c r="E390" s="145" t="str">
        <f>'31-R - 4X - M'!E4</f>
        <v>SCUSSAT A./COTOGNINI V./PANTECA M./CASTRIOTTA A.</v>
      </c>
      <c r="F390" s="66"/>
      <c r="G390" s="126">
        <f>'31-R - 4X - M'!G4</f>
        <v>0</v>
      </c>
      <c r="H390" s="103">
        <f>'31-R - 4X - M'!H4</f>
        <v>0</v>
      </c>
      <c r="I390" s="108">
        <f>'18-ALL B - 720 - M'!I391</f>
        <v>0</v>
      </c>
    </row>
    <row r="391" spans="1:9" ht="13.5">
      <c r="A391" s="104">
        <f>'31-R - 4X - M'!A5</f>
        <v>2</v>
      </c>
      <c r="B391" s="48"/>
      <c r="C391" s="115" t="str">
        <f>'31-R - 4X - M'!C5</f>
        <v>C.C. SATURNIA</v>
      </c>
      <c r="D391" s="50"/>
      <c r="E391" s="146" t="str">
        <f>'31-R - 4X - M'!E5</f>
        <v>TEDESCO L./MOROSETTI L./MILOS A./FERRARESE S.</v>
      </c>
      <c r="F391" s="67"/>
      <c r="G391" s="127">
        <f>'31-R - 4X - M'!G5</f>
        <v>0</v>
      </c>
      <c r="H391" s="108">
        <f>'31-R - 4X - M'!H5</f>
        <v>0</v>
      </c>
      <c r="I391" s="108">
        <f>'18-ALL B - 720 - M'!I392</f>
        <v>0</v>
      </c>
    </row>
    <row r="392" spans="1:9" ht="13.5">
      <c r="A392" s="104">
        <f>'31-R - 4X - M'!A6</f>
        <v>3</v>
      </c>
      <c r="B392" s="48"/>
      <c r="C392" s="115" t="str">
        <f>'31-R - 4X - M'!C8</f>
        <v>S.C.NETTUNO</v>
      </c>
      <c r="D392" s="50"/>
      <c r="E392" s="146" t="str">
        <f>'31-R - 4X - M'!E6</f>
        <v>COSTAGLIOLA A./SANTIN M./PIZZAMUS T./TREBIAN Z.</v>
      </c>
      <c r="F392" s="67"/>
      <c r="G392" s="127">
        <f>'31-R - 4X - M'!G6</f>
        <v>0</v>
      </c>
      <c r="H392" s="108">
        <f>'31-R - 4X - M'!H6</f>
        <v>0</v>
      </c>
      <c r="I392" s="108">
        <f>'18-ALL B - 720 - M'!I393</f>
        <v>0</v>
      </c>
    </row>
    <row r="393" spans="1:9" ht="13.5">
      <c r="A393" s="104">
        <f>'31-R - 4X - M'!A7</f>
        <v>4</v>
      </c>
      <c r="B393" s="48"/>
      <c r="C393" s="115" t="str">
        <f>'31-R - 4X - M'!C7</f>
        <v>S.C.TIMAVO</v>
      </c>
      <c r="D393" s="50"/>
      <c r="E393" s="146" t="str">
        <f>'31-R - 4X - M'!E7</f>
        <v>PACOR N./CERNIC M./RUSSI S./POIAN F.</v>
      </c>
      <c r="F393" s="67"/>
      <c r="G393" s="127">
        <f>'31-R - 4X - M'!G7</f>
        <v>0</v>
      </c>
      <c r="H393" s="108">
        <f>'31-R - 4X - M'!H7</f>
        <v>0</v>
      </c>
      <c r="I393" s="108">
        <f>'18-ALL B - 720 - M'!I394</f>
        <v>0</v>
      </c>
    </row>
    <row r="394" spans="1:9" ht="13.5">
      <c r="A394" s="104">
        <f>'31-R - 4X - M'!A8</f>
        <v>5</v>
      </c>
      <c r="B394" s="48"/>
      <c r="C394" s="115" t="str">
        <f>'31-R - 4X - M'!C8</f>
        <v>S.C.NETTUNO</v>
      </c>
      <c r="D394" s="50"/>
      <c r="E394" s="146" t="str">
        <f>'31-R - 4X - M'!E8</f>
        <v>ZACCHIGNA G./CREVATIN L./MINCA M./MICCOLI B.</v>
      </c>
      <c r="F394" s="67"/>
      <c r="G394" s="127">
        <f>'31-R - 4X - M'!G8</f>
        <v>0</v>
      </c>
      <c r="H394" s="108">
        <f>'31-R - 4X - M'!H8</f>
        <v>0</v>
      </c>
      <c r="I394" s="108">
        <f>'18-ALL B - 720 - M'!I395</f>
        <v>0</v>
      </c>
    </row>
    <row r="395" spans="1:9" ht="13.5">
      <c r="A395" s="104">
        <f>'31-R - 4X - M'!A9</f>
        <v>6</v>
      </c>
      <c r="B395" s="48"/>
      <c r="C395" s="115" t="str">
        <f>'31-R - 4X - M'!C9</f>
        <v>C.C. SATURNIA</v>
      </c>
      <c r="D395" s="50"/>
      <c r="E395" s="146" t="str">
        <f>'31-R - 4X - M'!E9</f>
        <v>PITACCO R./CREVATIN G./ZENNARO R./PIEROBON S.</v>
      </c>
      <c r="F395" s="67"/>
      <c r="G395" s="127">
        <f>'31-R - 4X - M'!G9</f>
        <v>0</v>
      </c>
      <c r="H395" s="108">
        <f>'31-R - 4X - M'!H9</f>
        <v>0</v>
      </c>
      <c r="I395" s="108">
        <f>'18-ALL B - 720 - M'!I396</f>
        <v>0</v>
      </c>
    </row>
    <row r="396" spans="1:9" ht="13.5">
      <c r="A396" s="104">
        <f>'31-R - 4X - M'!A10</f>
        <v>0</v>
      </c>
      <c r="B396" s="48"/>
      <c r="C396" s="115">
        <f>'31-R - 4X - M'!C10</f>
        <v>0</v>
      </c>
      <c r="D396" s="50"/>
      <c r="E396" s="146">
        <f>'31-R - 4X - M'!E10</f>
        <v>0</v>
      </c>
      <c r="F396" s="67"/>
      <c r="G396" s="127">
        <f>'31-R - 4X - M'!G10</f>
        <v>0</v>
      </c>
      <c r="H396" s="108">
        <f>'31-R - 4X - M'!H10</f>
        <v>0</v>
      </c>
      <c r="I396" s="108">
        <f>'18-ALL B - 720 - M'!I397</f>
        <v>0</v>
      </c>
    </row>
    <row r="397" spans="1:9" ht="13.5">
      <c r="A397" s="104">
        <f>'31-R - 4X - M'!A11</f>
        <v>0</v>
      </c>
      <c r="B397" s="48"/>
      <c r="C397" s="115">
        <f>'31-R - 4X - M'!C11</f>
        <v>0</v>
      </c>
      <c r="D397" s="50"/>
      <c r="E397" s="146">
        <f>'31-R - 4X - M'!E11</f>
        <v>0</v>
      </c>
      <c r="F397" s="67"/>
      <c r="G397" s="127">
        <f>'31-R - 4X - M'!G11</f>
        <v>0</v>
      </c>
      <c r="H397" s="108">
        <f>'31-R - 4X - M'!H11</f>
        <v>0</v>
      </c>
      <c r="I397" s="108">
        <f>'18-ALL B - 720 - M'!I398</f>
        <v>0</v>
      </c>
    </row>
    <row r="398" spans="1:9" ht="13.5">
      <c r="A398" s="104">
        <f>'31-R - 4X - M'!A12</f>
        <v>0</v>
      </c>
      <c r="B398" s="48"/>
      <c r="C398" s="115">
        <f>'31-R - 4X - M'!C12</f>
        <v>0</v>
      </c>
      <c r="D398" s="50"/>
      <c r="E398" s="146">
        <f>'31-R - 4X - M'!E12</f>
        <v>0</v>
      </c>
      <c r="F398" s="67"/>
      <c r="G398" s="127">
        <f>'31-R - 4X - M'!G12</f>
        <v>0</v>
      </c>
      <c r="H398" s="108">
        <f>'31-R - 4X - M'!H12</f>
        <v>0</v>
      </c>
      <c r="I398" s="108">
        <f>'18-ALL B - 720 - M'!I399</f>
        <v>0</v>
      </c>
    </row>
    <row r="399" spans="1:9" ht="13.5">
      <c r="A399" s="104">
        <f>'31-R - 4X - M'!A13</f>
        <v>0</v>
      </c>
      <c r="B399" s="48"/>
      <c r="C399" s="115">
        <f>'31-R - 4X - M'!C13</f>
        <v>0</v>
      </c>
      <c r="D399" s="50"/>
      <c r="E399" s="146">
        <f>'31-R - 4X - M'!E13</f>
        <v>0</v>
      </c>
      <c r="F399" s="67"/>
      <c r="G399" s="127">
        <f>'31-R - 4X - M'!G13</f>
        <v>0</v>
      </c>
      <c r="H399" s="108">
        <f>'31-R - 4X - M'!H13</f>
        <v>0</v>
      </c>
      <c r="I399" s="108">
        <f>'18-ALL B - 720 - M'!I400</f>
        <v>0</v>
      </c>
    </row>
    <row r="400" spans="1:9" ht="13.5">
      <c r="A400" s="104">
        <f>'31-R - 4X - M'!A14</f>
        <v>0</v>
      </c>
      <c r="B400" s="48"/>
      <c r="C400" s="115">
        <f>'31-R - 4X - M'!C14</f>
        <v>0</v>
      </c>
      <c r="D400" s="50"/>
      <c r="E400" s="146">
        <f>'31-R - 4X - M'!E14</f>
        <v>0</v>
      </c>
      <c r="F400" s="67"/>
      <c r="G400" s="127">
        <f>'31-R - 4X - M'!G14</f>
        <v>0</v>
      </c>
      <c r="H400" s="108">
        <f>'31-R - 4X - M'!H14</f>
        <v>0</v>
      </c>
      <c r="I400" s="108">
        <f>'18-ALL B - 720 - M'!I401</f>
        <v>0</v>
      </c>
    </row>
    <row r="401" spans="1:9" ht="13.5">
      <c r="A401" s="104">
        <f>'31-R - 4X - M'!A15</f>
        <v>0</v>
      </c>
      <c r="B401" s="48"/>
      <c r="C401" s="115">
        <f>'31-R - 4X - M'!C15</f>
        <v>0</v>
      </c>
      <c r="D401" s="50"/>
      <c r="E401" s="146">
        <f>'31-R - 4X - M'!E15</f>
        <v>0</v>
      </c>
      <c r="F401" s="67"/>
      <c r="G401" s="127">
        <f>'31-R - 4X - M'!G15</f>
        <v>0</v>
      </c>
      <c r="H401" s="108">
        <f>'31-R - 4X - M'!H15</f>
        <v>0</v>
      </c>
      <c r="I401" s="108">
        <f>'18-ALL B - 720 - M'!I402</f>
        <v>0</v>
      </c>
    </row>
    <row r="402" spans="1:9" ht="13.5">
      <c r="A402" s="104">
        <f>'31-R - 4X - M'!A16</f>
        <v>0</v>
      </c>
      <c r="B402" s="48"/>
      <c r="C402" s="115">
        <f>'31-R - 4X - M'!C16</f>
        <v>0</v>
      </c>
      <c r="D402" s="50"/>
      <c r="E402" s="146">
        <f>'31-R - 4X - M'!E16</f>
        <v>0</v>
      </c>
      <c r="F402" s="67"/>
      <c r="G402" s="127">
        <f>'31-R - 4X - M'!G16</f>
        <v>0</v>
      </c>
      <c r="H402" s="108">
        <f>'31-R - 4X - M'!H16</f>
        <v>0</v>
      </c>
      <c r="I402" s="108">
        <f>'18-ALL B - 720 - M'!I403</f>
        <v>0</v>
      </c>
    </row>
    <row r="403" spans="1:9" ht="13.5">
      <c r="A403" s="104">
        <f>'31-R - 4X - M'!A17</f>
        <v>0</v>
      </c>
      <c r="B403" s="48"/>
      <c r="C403" s="115">
        <f>'31-R - 4X - M'!C17</f>
        <v>0</v>
      </c>
      <c r="D403" s="50"/>
      <c r="E403" s="146">
        <f>'31-R - 4X - M'!E17</f>
        <v>0</v>
      </c>
      <c r="F403" s="67"/>
      <c r="G403" s="127">
        <f>'31-R - 4X - M'!G17</f>
        <v>0</v>
      </c>
      <c r="H403" s="108">
        <f>'31-R - 4X - M'!H17</f>
        <v>0</v>
      </c>
      <c r="I403" s="108">
        <f>'18-ALL B - 720 - M'!I404</f>
        <v>0</v>
      </c>
    </row>
    <row r="404" spans="1:9" ht="13.5">
      <c r="A404" s="104">
        <f>'31-R - 4X - M'!A18</f>
        <v>0</v>
      </c>
      <c r="B404" s="48"/>
      <c r="C404" s="115">
        <f>'31-R - 4X - M'!C18</f>
        <v>0</v>
      </c>
      <c r="D404" s="50"/>
      <c r="E404" s="146">
        <f>'31-R - 4X - M'!E18</f>
        <v>0</v>
      </c>
      <c r="F404" s="67"/>
      <c r="G404" s="127">
        <f>'31-R - 4X - M'!G18</f>
        <v>0</v>
      </c>
      <c r="H404" s="108">
        <f>'31-R - 4X - M'!H18</f>
        <v>0</v>
      </c>
      <c r="I404" s="108">
        <f>'18-ALL B - 720 - M'!I405</f>
        <v>0</v>
      </c>
    </row>
    <row r="405" spans="1:9" ht="13.5">
      <c r="A405" s="104">
        <f>'31-R - 4X - M'!A19</f>
        <v>0</v>
      </c>
      <c r="B405" s="48"/>
      <c r="C405" s="115">
        <f>'31-R - 4X - M'!C19</f>
        <v>0</v>
      </c>
      <c r="D405" s="50"/>
      <c r="E405" s="146">
        <f>'31-R - 4X - M'!E19</f>
        <v>0</v>
      </c>
      <c r="F405" s="67"/>
      <c r="G405" s="127">
        <f>'31-R - 4X - M'!G19</f>
        <v>0</v>
      </c>
      <c r="H405" s="108">
        <f>'31-R - 4X - M'!H19</f>
        <v>0</v>
      </c>
      <c r="I405" s="108">
        <f>'18-ALL B - 720 - M'!I406</f>
        <v>0</v>
      </c>
    </row>
    <row r="406" spans="1:9" ht="13.5">
      <c r="A406" s="104">
        <f>'31-R - 4X - M'!A20</f>
        <v>0</v>
      </c>
      <c r="B406" s="48"/>
      <c r="C406" s="115">
        <f>'31-R - 4X - M'!C20</f>
        <v>0</v>
      </c>
      <c r="D406" s="50"/>
      <c r="E406" s="146">
        <f>'31-R - 4X - M'!E20</f>
        <v>0</v>
      </c>
      <c r="F406" s="67"/>
      <c r="G406" s="127">
        <f>'31-R - 4X - M'!G20</f>
        <v>0</v>
      </c>
      <c r="H406" s="108">
        <f>'31-R - 4X - M'!H20</f>
        <v>0</v>
      </c>
      <c r="I406" s="108">
        <f>'18-ALL B - 720 - M'!I407</f>
        <v>0</v>
      </c>
    </row>
    <row r="407" spans="1:9" ht="13.5">
      <c r="A407" s="104">
        <f>'31-R - 4X - M'!A21</f>
        <v>0</v>
      </c>
      <c r="B407" s="48"/>
      <c r="C407" s="115">
        <f>'31-R - 4X - M'!C21</f>
        <v>0</v>
      </c>
      <c r="D407" s="50"/>
      <c r="E407" s="146">
        <f>'31-R - 4X - M'!E21</f>
        <v>0</v>
      </c>
      <c r="F407" s="67"/>
      <c r="G407" s="127">
        <f>'31-R - 4X - M'!G21</f>
        <v>0</v>
      </c>
      <c r="H407" s="108">
        <f>'31-R - 4X - M'!H21</f>
        <v>0</v>
      </c>
      <c r="I407" s="108">
        <f>'18-ALL B - 720 - M'!I408</f>
        <v>0</v>
      </c>
    </row>
    <row r="408" spans="1:9" ht="13.5">
      <c r="A408" s="104">
        <f>'31-R - 4X - M'!A22</f>
        <v>0</v>
      </c>
      <c r="B408" s="60"/>
      <c r="C408" s="115">
        <f>'31-R - 4X - M'!C22</f>
        <v>0</v>
      </c>
      <c r="D408" s="50"/>
      <c r="E408" s="146">
        <f>'31-R - 4X - M'!E22</f>
        <v>0</v>
      </c>
      <c r="F408" s="67"/>
      <c r="G408" s="127">
        <f>'31-R - 4X - M'!G22</f>
        <v>0</v>
      </c>
      <c r="H408" s="108">
        <f>'31-R - 4X - M'!H22</f>
        <v>0</v>
      </c>
      <c r="I408" s="108">
        <f>'18-ALL B - 720 - M'!I409</f>
        <v>0</v>
      </c>
    </row>
    <row r="409" spans="1:9" ht="14.25" thickBot="1">
      <c r="A409" s="109">
        <f>'31-R - 4X - M'!A23</f>
        <v>0</v>
      </c>
      <c r="B409" s="53"/>
      <c r="C409" s="120">
        <f>'31-R - 4X - M'!C23</f>
        <v>0</v>
      </c>
      <c r="D409" s="40"/>
      <c r="E409" s="147">
        <f>'31-R - 4X - M'!E23</f>
        <v>0</v>
      </c>
      <c r="F409" s="65"/>
      <c r="G409" s="128">
        <f>'31-R - 4X - M'!G23</f>
        <v>0</v>
      </c>
      <c r="H409" s="113">
        <f>'31-R - 4X - M'!H23</f>
        <v>0</v>
      </c>
      <c r="I409" s="169">
        <f>'18-ALL B - 720 - M'!I410</f>
        <v>0</v>
      </c>
    </row>
    <row r="410" spans="1:9" ht="14.25" thickBot="1">
      <c r="A410" s="57"/>
      <c r="B410" s="58"/>
      <c r="C410" s="121"/>
      <c r="D410" s="36"/>
      <c r="E410" s="121"/>
      <c r="F410" s="68"/>
      <c r="H410" s="56"/>
      <c r="I410">
        <f>'18-ALL B - 720 - M'!I411</f>
        <v>0</v>
      </c>
    </row>
    <row r="411" spans="1:9" s="82" customFormat="1" ht="14.25">
      <c r="A411" s="78" t="s">
        <v>143</v>
      </c>
      <c r="B411" s="79">
        <f>B388+1</f>
        <v>18</v>
      </c>
      <c r="C411" s="117"/>
      <c r="D411" s="80"/>
      <c r="E411" s="117" t="s">
        <v>136</v>
      </c>
      <c r="F411" s="80" t="s">
        <v>139</v>
      </c>
      <c r="G411" s="124" t="s">
        <v>4</v>
      </c>
      <c r="H411" s="73" t="s">
        <v>80</v>
      </c>
      <c r="I411" s="168"/>
    </row>
    <row r="412" spans="1:9" s="69" customFormat="1" ht="13.5" thickBot="1">
      <c r="A412" s="74" t="s">
        <v>6</v>
      </c>
      <c r="B412" s="38"/>
      <c r="C412" s="75" t="s">
        <v>7</v>
      </c>
      <c r="D412" s="65"/>
      <c r="E412" s="75" t="s">
        <v>8</v>
      </c>
      <c r="F412" s="65"/>
      <c r="G412" s="125" t="s">
        <v>148</v>
      </c>
      <c r="H412" s="76" t="s">
        <v>10</v>
      </c>
      <c r="I412" s="167" t="s">
        <v>373</v>
      </c>
    </row>
    <row r="413" spans="1:9" ht="13.5">
      <c r="A413" s="99">
        <f>'15_16-J - 1X - M'!A5</f>
        <v>1</v>
      </c>
      <c r="B413" s="43"/>
      <c r="C413" s="119" t="str">
        <f>'15_16-J - 1X - M'!C5</f>
        <v>S.C. TIMAVO</v>
      </c>
      <c r="D413" s="45"/>
      <c r="E413" s="119" t="str">
        <f>'15_16-J - 1X - M'!E5</f>
        <v>RONDI Stefano</v>
      </c>
      <c r="F413" s="66"/>
      <c r="G413" s="126">
        <f>'15_16-J - 1X - M'!G5</f>
        <v>0</v>
      </c>
      <c r="H413" s="103">
        <f>'15_16-J - 1X - M'!H5</f>
        <v>0</v>
      </c>
      <c r="I413" s="103">
        <f>'18-ALL B - 720 - M'!I414</f>
        <v>0</v>
      </c>
    </row>
    <row r="414" spans="1:9" ht="13.5">
      <c r="A414" s="104">
        <f>'15_16-J - 1X - M'!A6</f>
        <v>2</v>
      </c>
      <c r="B414" s="48"/>
      <c r="C414" s="115" t="str">
        <f>'15_16-J - 1X - M'!C6</f>
        <v>S.C.NETTUNO</v>
      </c>
      <c r="D414" s="50"/>
      <c r="E414" s="115" t="str">
        <f>'15_16-J - 1X - M'!E6</f>
        <v>GRBEC Leo</v>
      </c>
      <c r="F414" s="67"/>
      <c r="G414" s="127">
        <f>'15_16-J - 1X - M'!G6</f>
        <v>0</v>
      </c>
      <c r="H414" s="108">
        <f>'15_16-J - 1X - M'!H6</f>
        <v>0</v>
      </c>
      <c r="I414" s="108">
        <f>'18-ALL B - 720 - M'!I415</f>
        <v>0</v>
      </c>
    </row>
    <row r="415" spans="1:9" ht="13.5">
      <c r="A415" s="104">
        <f>'15_16-J - 1X - M'!A7</f>
        <v>3</v>
      </c>
      <c r="B415" s="48"/>
      <c r="C415" s="115" t="str">
        <f>'15_16-J - 1X - M'!C7</f>
        <v>S.C.TRIESTE</v>
      </c>
      <c r="D415" s="50"/>
      <c r="E415" s="115" t="str">
        <f>'15_16-J - 1X - M'!E7</f>
        <v>RUSSO Alessio</v>
      </c>
      <c r="F415" s="67"/>
      <c r="G415" s="127">
        <f>'15_16-J - 1X - M'!G7</f>
        <v>0</v>
      </c>
      <c r="H415" s="108">
        <f>'15_16-J - 1X - M'!H7</f>
        <v>0</v>
      </c>
      <c r="I415" s="108">
        <f>'18-ALL B - 720 - M'!I416</f>
        <v>0</v>
      </c>
    </row>
    <row r="416" spans="1:9" ht="13.5">
      <c r="A416" s="104">
        <f>'15_16-J - 1X - M'!A8</f>
        <v>4</v>
      </c>
      <c r="B416" s="48"/>
      <c r="C416" s="115" t="str">
        <f>'15_16-J - 1X - M'!C8</f>
        <v>C.M.M N. SAURO</v>
      </c>
      <c r="D416" s="50"/>
      <c r="E416" s="115" t="str">
        <f>'15_16-J - 1X - M'!E8</f>
        <v>MARCOVICH Igor</v>
      </c>
      <c r="F416" s="67"/>
      <c r="G416" s="127">
        <f>'15_16-J - 1X - M'!G8</f>
        <v>0</v>
      </c>
      <c r="H416" s="108">
        <f>'15_16-J - 1X - M'!H8</f>
        <v>0</v>
      </c>
      <c r="I416" s="108">
        <f>'18-ALL B - 720 - M'!I417</f>
        <v>0</v>
      </c>
    </row>
    <row r="417" spans="1:9" ht="13.5">
      <c r="A417" s="104">
        <f>'15_16-J - 1X - M'!A9</f>
        <v>5</v>
      </c>
      <c r="B417" s="48"/>
      <c r="C417" s="115" t="str">
        <f>'15_16-J - 1X - M'!C9</f>
        <v>S.C. TIMAVO</v>
      </c>
      <c r="D417" s="50"/>
      <c r="E417" s="115" t="str">
        <f>'15_16-J - 1X - M'!E9</f>
        <v>CEPELLOTTI Andrea</v>
      </c>
      <c r="F417" s="67"/>
      <c r="G417" s="127">
        <f>'15_16-J - 1X - M'!G9</f>
        <v>0</v>
      </c>
      <c r="H417" s="108">
        <f>'15_16-J - 1X - M'!H9</f>
        <v>0</v>
      </c>
      <c r="I417" s="108">
        <f>'18-ALL B - 720 - M'!I418</f>
        <v>0</v>
      </c>
    </row>
    <row r="418" spans="1:9" ht="13.5">
      <c r="A418" s="104">
        <f>'15_16-J - 1X - M'!A10</f>
        <v>6</v>
      </c>
      <c r="B418" s="48"/>
      <c r="C418" s="115" t="str">
        <f>'15_16-J - 1X - M'!C10</f>
        <v>S.N. G.PULLINO</v>
      </c>
      <c r="D418" s="50"/>
      <c r="E418" s="115" t="str">
        <f>'15_16-J - 1X - M'!E10</f>
        <v>ZOBEC Mitja</v>
      </c>
      <c r="F418" s="67"/>
      <c r="G418" s="127">
        <f>'15_16-J - 1X - M'!G10</f>
        <v>0</v>
      </c>
      <c r="H418" s="108">
        <f>'15_16-J - 1X - M'!H10</f>
        <v>0</v>
      </c>
      <c r="I418" s="108">
        <f>'18-ALL B - 720 - M'!I419</f>
        <v>0</v>
      </c>
    </row>
    <row r="419" spans="1:9" ht="13.5">
      <c r="A419" s="104" t="str">
        <f>'15_16-J - 1X - M'!A11</f>
        <v> </v>
      </c>
      <c r="B419" s="48"/>
      <c r="C419" s="115" t="str">
        <f>'15_16-J - 1X - M'!C11</f>
        <v> </v>
      </c>
      <c r="D419" s="50"/>
      <c r="E419" s="115" t="str">
        <f>'15_16-J - 1X - M'!E11</f>
        <v> </v>
      </c>
      <c r="F419" s="67"/>
      <c r="G419" s="127" t="str">
        <f>'15_16-J - 1X - M'!G11</f>
        <v>PRIMI  4 IN FINALE</v>
      </c>
      <c r="H419" s="108">
        <f>'15_16-J - 1X - M'!H11</f>
        <v>0</v>
      </c>
      <c r="I419" s="108">
        <f>'18-ALL B - 720 - M'!I420</f>
        <v>0</v>
      </c>
    </row>
    <row r="420" spans="1:9" ht="13.5">
      <c r="A420" s="104" t="str">
        <f>'15_16-J - 1X - M'!A12</f>
        <v> </v>
      </c>
      <c r="B420" s="48"/>
      <c r="C420" s="115" t="str">
        <f>'15_16-J - 1X - M'!C12</f>
        <v> </v>
      </c>
      <c r="D420" s="50"/>
      <c r="E420" s="115" t="str">
        <f>'15_16-J - 1X - M'!E12</f>
        <v> </v>
      </c>
      <c r="F420" s="67"/>
      <c r="G420" s="127">
        <f>'15_16-J - 1X - M'!G12</f>
        <v>0</v>
      </c>
      <c r="H420" s="108">
        <f>'15_16-J - 1X - M'!H12</f>
        <v>0</v>
      </c>
      <c r="I420" s="108">
        <f>'18-ALL B - 720 - M'!I421</f>
        <v>0</v>
      </c>
    </row>
    <row r="421" spans="1:9" ht="13.5">
      <c r="A421" s="104">
        <f>'15_16-J - 1X - M'!A13</f>
        <v>1</v>
      </c>
      <c r="B421" s="48"/>
      <c r="C421" s="115" t="str">
        <f>'15_16-J - 1X - M'!C13</f>
        <v>C.C. SATURNIA</v>
      </c>
      <c r="D421" s="50"/>
      <c r="E421" s="115" t="str">
        <f>'15_16-J - 1X - M'!E13</f>
        <v>PANTECA Sebastian</v>
      </c>
      <c r="F421" s="67"/>
      <c r="G421" s="127">
        <f>'15_16-J - 1X - M'!G13</f>
        <v>0</v>
      </c>
      <c r="H421" s="108">
        <f>'15_16-J - 1X - M'!H13</f>
        <v>0</v>
      </c>
      <c r="I421" s="108">
        <f>'18-ALL B - 720 - M'!I422</f>
        <v>0</v>
      </c>
    </row>
    <row r="422" spans="1:9" ht="13.5">
      <c r="A422" s="104">
        <f>'15_16-J - 1X - M'!A14</f>
        <v>2</v>
      </c>
      <c r="B422" s="48"/>
      <c r="C422" s="115" t="str">
        <f>'15_16-J - 1X - M'!C14</f>
        <v>S.T.C. ADRIA</v>
      </c>
      <c r="D422" s="50"/>
      <c r="E422" s="115" t="str">
        <f>'15_16-J - 1X - M'!E14</f>
        <v>FURLAN Luca</v>
      </c>
      <c r="F422" s="67"/>
      <c r="G422" s="127">
        <f>'15_16-J - 1X - M'!G14</f>
        <v>0</v>
      </c>
      <c r="H422" s="108">
        <f>'15_16-J - 1X - M'!H14</f>
        <v>0</v>
      </c>
      <c r="I422" s="108">
        <f>'18-ALL B - 720 - M'!I423</f>
        <v>0</v>
      </c>
    </row>
    <row r="423" spans="1:9" ht="13.5">
      <c r="A423" s="104">
        <f>'15_16-J - 1X - M'!A15</f>
        <v>3</v>
      </c>
      <c r="B423" s="48"/>
      <c r="C423" s="115" t="str">
        <f>'15_16-J - 1X - M'!C15</f>
        <v>S.C. TIMAVO</v>
      </c>
      <c r="D423" s="50"/>
      <c r="E423" s="115" t="str">
        <f>'15_16-J - 1X - M'!E15</f>
        <v>POIAN Ezio</v>
      </c>
      <c r="F423" s="67"/>
      <c r="G423" s="127">
        <f>'15_16-J - 1X - M'!G15</f>
        <v>0</v>
      </c>
      <c r="H423" s="108">
        <f>'15_16-J - 1X - M'!H15</f>
        <v>0</v>
      </c>
      <c r="I423" s="108">
        <f>'18-ALL B - 720 - M'!I424</f>
        <v>0</v>
      </c>
    </row>
    <row r="424" spans="1:9" ht="13.5">
      <c r="A424" s="104">
        <f>'15_16-J - 1X - M'!A16</f>
        <v>4</v>
      </c>
      <c r="B424" s="48"/>
      <c r="C424" s="115" t="str">
        <f>'15_16-J - 1X - M'!C16</f>
        <v>S.C.NETTUNO</v>
      </c>
      <c r="D424" s="50"/>
      <c r="E424" s="115" t="str">
        <f>'15_16-J - 1X - M'!E16</f>
        <v>SINATRA Luca</v>
      </c>
      <c r="F424" s="67"/>
      <c r="G424" s="127">
        <f>'15_16-J - 1X - M'!G16</f>
        <v>0</v>
      </c>
      <c r="H424" s="108">
        <f>'15_16-J - 1X - M'!H16</f>
        <v>0</v>
      </c>
      <c r="I424" s="108">
        <f>'18-ALL B - 720 - M'!I425</f>
        <v>0</v>
      </c>
    </row>
    <row r="425" spans="1:9" ht="13.5">
      <c r="A425" s="104">
        <f>'15_16-J - 1X - M'!A17</f>
        <v>5</v>
      </c>
      <c r="B425" s="48"/>
      <c r="C425" s="115" t="str">
        <f>'15_16-J - 1X - M'!C17</f>
        <v>C.M.M N. SAURO</v>
      </c>
      <c r="D425" s="50"/>
      <c r="E425" s="115" t="str">
        <f>'15_16-J - 1X - M'!E17</f>
        <v>LEGHISSA Matteo</v>
      </c>
      <c r="F425" s="67"/>
      <c r="G425" s="127">
        <f>'15_16-J - 1X - M'!G17</f>
        <v>0</v>
      </c>
      <c r="H425" s="108">
        <f>'15_16-J - 1X - M'!H17</f>
        <v>0</v>
      </c>
      <c r="I425" s="108">
        <f>'18-ALL B - 720 - M'!I426</f>
        <v>0</v>
      </c>
    </row>
    <row r="426" spans="1:9" ht="13.5">
      <c r="A426" s="104">
        <f>'15_16-J - 1X - M'!A18</f>
        <v>0</v>
      </c>
      <c r="B426" s="48"/>
      <c r="C426" s="115">
        <f>'15_16-J - 1X - M'!C18</f>
        <v>0</v>
      </c>
      <c r="D426" s="50"/>
      <c r="E426" s="115">
        <f>'15_16-J - 1X - M'!E18</f>
        <v>0</v>
      </c>
      <c r="F426" s="67"/>
      <c r="G426" s="127">
        <f>'15_16-J - 1X - M'!G18</f>
        <v>0</v>
      </c>
      <c r="H426" s="108">
        <f>'15_16-J - 1X - M'!H18</f>
        <v>0</v>
      </c>
      <c r="I426" s="108">
        <f>'18-ALL B - 720 - M'!I427</f>
        <v>0</v>
      </c>
    </row>
    <row r="427" spans="1:9" ht="13.5">
      <c r="A427" s="104">
        <f>'15_16-J - 1X - M'!A19</f>
        <v>0</v>
      </c>
      <c r="B427" s="48"/>
      <c r="C427" s="115">
        <f>'15_16-J - 1X - M'!C19</f>
        <v>0</v>
      </c>
      <c r="D427" s="50"/>
      <c r="E427" s="115">
        <f>'15_16-J - 1X - M'!E19</f>
        <v>0</v>
      </c>
      <c r="F427" s="67"/>
      <c r="G427" s="127">
        <f>'15_16-J - 1X - M'!G19</f>
        <v>0</v>
      </c>
      <c r="H427" s="108">
        <f>'15_16-J - 1X - M'!H19</f>
        <v>0</v>
      </c>
      <c r="I427" s="108">
        <f>'18-ALL B - 720 - M'!I428</f>
        <v>0</v>
      </c>
    </row>
    <row r="428" spans="1:9" ht="13.5">
      <c r="A428" s="104">
        <f>'15_16-J - 1X - M'!A20</f>
        <v>0</v>
      </c>
      <c r="B428" s="48"/>
      <c r="C428" s="115">
        <f>'15_16-J - 1X - M'!C20</f>
        <v>0</v>
      </c>
      <c r="D428" s="50"/>
      <c r="E428" s="115">
        <f>'15_16-J - 1X - M'!E20</f>
        <v>0</v>
      </c>
      <c r="F428" s="67"/>
      <c r="G428" s="127">
        <f>'15_16-J - 1X - M'!G20</f>
        <v>0</v>
      </c>
      <c r="H428" s="108">
        <f>'15_16-J - 1X - M'!H20</f>
        <v>0</v>
      </c>
      <c r="I428" s="108">
        <f>'18-ALL B - 720 - M'!I429</f>
        <v>0</v>
      </c>
    </row>
    <row r="429" spans="1:9" ht="13.5">
      <c r="A429" s="104">
        <f>'15_16-J - 1X - M'!A21</f>
        <v>0</v>
      </c>
      <c r="B429" s="48"/>
      <c r="C429" s="115" t="str">
        <f>'15_16-J - 1X - M'!C21</f>
        <v>PRIMI  4 IN FINALE</v>
      </c>
      <c r="D429" s="50"/>
      <c r="E429" s="115">
        <f>'15_16-J - 1X - M'!E21</f>
        <v>0</v>
      </c>
      <c r="F429" s="67"/>
      <c r="G429" s="127">
        <f>'15_16-J - 1X - M'!G21</f>
        <v>0</v>
      </c>
      <c r="H429" s="108">
        <f>'15_16-J - 1X - M'!H21</f>
        <v>0</v>
      </c>
      <c r="I429" s="108">
        <f>'18-ALL B - 720 - M'!I430</f>
        <v>0</v>
      </c>
    </row>
    <row r="430" spans="1:9" ht="13.5">
      <c r="A430" s="104">
        <f>'15_16-J - 1X - M'!A22</f>
        <v>0</v>
      </c>
      <c r="B430" s="48"/>
      <c r="C430" s="115">
        <f>'15_16-J - 1X - M'!C22</f>
        <v>0</v>
      </c>
      <c r="D430" s="50"/>
      <c r="E430" s="115">
        <f>'15_16-J - 1X - M'!E22</f>
        <v>0</v>
      </c>
      <c r="F430" s="67"/>
      <c r="G430" s="127">
        <f>'15_16-J - 1X - M'!G22</f>
        <v>0</v>
      </c>
      <c r="H430" s="108">
        <f>'15_16-J - 1X - M'!H22</f>
        <v>0</v>
      </c>
      <c r="I430" s="108">
        <f>'18-ALL B - 720 - M'!I431</f>
        <v>0</v>
      </c>
    </row>
    <row r="431" spans="1:9" ht="13.5">
      <c r="A431" s="104">
        <f>'15_16-J - 1X - M'!A23</f>
        <v>0</v>
      </c>
      <c r="B431" s="60"/>
      <c r="C431" s="115">
        <f>'15_16-J - 1X - M'!C23</f>
        <v>0</v>
      </c>
      <c r="D431" s="50"/>
      <c r="E431" s="115">
        <f>'15_16-J - 1X - M'!E23</f>
        <v>0</v>
      </c>
      <c r="F431" s="67"/>
      <c r="G431" s="127">
        <f>'15_16-J - 1X - M'!G23</f>
        <v>0</v>
      </c>
      <c r="H431" s="108">
        <f>'15_16-J - 1X - M'!H23</f>
        <v>0</v>
      </c>
      <c r="I431" s="108">
        <f>'18-ALL B - 720 - M'!I432</f>
        <v>0</v>
      </c>
    </row>
    <row r="432" spans="1:9" ht="14.25" thickBot="1">
      <c r="A432" s="109">
        <f>'15_16-J - 1X - M'!A24</f>
        <v>0</v>
      </c>
      <c r="B432" s="53"/>
      <c r="C432" s="120">
        <f>'15_16-J - 1X - M'!C24</f>
        <v>0</v>
      </c>
      <c r="D432" s="40"/>
      <c r="E432" s="120">
        <f>'15_16-J - 1X - M'!E24</f>
        <v>0</v>
      </c>
      <c r="F432" s="65"/>
      <c r="G432" s="128">
        <f>'15_16-J - 1X - M'!G24</f>
        <v>0</v>
      </c>
      <c r="H432" s="113">
        <f>'15_16-J - 1X - M'!H24</f>
        <v>0</v>
      </c>
      <c r="I432" s="169">
        <f>'18-ALL B - 720 - M'!I433</f>
        <v>0</v>
      </c>
    </row>
    <row r="433" spans="1:9" ht="14.25" thickBot="1">
      <c r="A433" s="57"/>
      <c r="B433" s="58"/>
      <c r="C433" s="121"/>
      <c r="D433" s="36"/>
      <c r="E433" s="121"/>
      <c r="F433" s="68"/>
      <c r="H433" s="56"/>
      <c r="I433">
        <f>'18-ALL B - 720 - M'!I434</f>
        <v>0</v>
      </c>
    </row>
    <row r="434" spans="1:9" s="90" customFormat="1" ht="14.25">
      <c r="A434" s="86" t="s">
        <v>143</v>
      </c>
      <c r="B434" s="85">
        <f>B411+1</f>
        <v>19</v>
      </c>
      <c r="C434" s="118"/>
      <c r="D434" s="87"/>
      <c r="E434" s="118" t="s">
        <v>136</v>
      </c>
      <c r="F434" s="87" t="s">
        <v>139</v>
      </c>
      <c r="G434" s="130" t="s">
        <v>133</v>
      </c>
      <c r="H434" s="88" t="s">
        <v>80</v>
      </c>
      <c r="I434" s="168"/>
    </row>
    <row r="435" spans="1:9" s="98" customFormat="1" ht="13.5" thickBot="1">
      <c r="A435" s="91" t="s">
        <v>6</v>
      </c>
      <c r="B435" s="92"/>
      <c r="C435" s="93" t="s">
        <v>7</v>
      </c>
      <c r="D435" s="94"/>
      <c r="E435" s="93" t="s">
        <v>8</v>
      </c>
      <c r="F435" s="94"/>
      <c r="G435" s="131" t="s">
        <v>148</v>
      </c>
      <c r="H435" s="96" t="s">
        <v>10</v>
      </c>
      <c r="I435" s="167" t="s">
        <v>373</v>
      </c>
    </row>
    <row r="436" spans="1:9" ht="13.5">
      <c r="A436" s="104">
        <f>'33-J - 1X - F'!A4</f>
        <v>1</v>
      </c>
      <c r="B436" s="48"/>
      <c r="C436" s="115" t="str">
        <f>'33-J - 1X - F'!C4</f>
        <v>S.N. G.PULLINO</v>
      </c>
      <c r="D436" s="50"/>
      <c r="E436" s="115" t="str">
        <f>'33-J - 1X - F'!E4</f>
        <v>PIZZAMUS Veronica</v>
      </c>
      <c r="F436" s="67"/>
      <c r="G436" s="127">
        <f>'33-J - 1X - F'!G4</f>
        <v>0</v>
      </c>
      <c r="H436" s="108">
        <f>'33-J - 1X - F'!H4</f>
        <v>0</v>
      </c>
      <c r="I436" s="103">
        <f>'18-ALL B - 720 - M'!I437</f>
        <v>0</v>
      </c>
    </row>
    <row r="437" spans="1:9" ht="13.5">
      <c r="A437" s="104">
        <f>'33-J - 1X - F'!A5</f>
        <v>2</v>
      </c>
      <c r="B437" s="48"/>
      <c r="C437" s="115" t="str">
        <f>'33-J - 1X - F'!C5</f>
        <v>C.C.SATURNIA</v>
      </c>
      <c r="D437" s="50"/>
      <c r="E437" s="115" t="str">
        <f>'33-J - 1X - F'!E5</f>
        <v>COZZARINI AnnaLisa</v>
      </c>
      <c r="F437" s="67"/>
      <c r="G437" s="127">
        <f>'33-J - 1X - F'!G5</f>
        <v>0</v>
      </c>
      <c r="H437" s="108">
        <f>'33-J - 1X - F'!H5</f>
        <v>0</v>
      </c>
      <c r="I437" s="108">
        <f>'18-ALL B - 720 - M'!I438</f>
        <v>0</v>
      </c>
    </row>
    <row r="438" spans="1:9" ht="13.5">
      <c r="A438" s="104">
        <f>'33-J - 1X - F'!A6</f>
        <v>3</v>
      </c>
      <c r="B438" s="48"/>
      <c r="C438" s="115" t="str">
        <f>'33-J - 1X - F'!C6</f>
        <v>S.N. G.PULLINO</v>
      </c>
      <c r="D438" s="50"/>
      <c r="E438" s="115" t="str">
        <f>'33-J - 1X - F'!E6</f>
        <v>TREBIAN Dafne</v>
      </c>
      <c r="F438" s="67"/>
      <c r="G438" s="127">
        <f>'33-J - 1X - F'!G6</f>
        <v>0</v>
      </c>
      <c r="H438" s="108">
        <f>'33-J - 1X - F'!H6</f>
        <v>0</v>
      </c>
      <c r="I438" s="108">
        <f>'18-ALL B - 720 - M'!I439</f>
        <v>0</v>
      </c>
    </row>
    <row r="439" spans="1:9" ht="13.5">
      <c r="A439" s="104">
        <f>'33-J - 1X - F'!A7</f>
        <v>4</v>
      </c>
      <c r="B439" s="48"/>
      <c r="C439" s="115" t="str">
        <f>'33-J - 1X - F'!C7</f>
        <v>S.N. G.PULLINO</v>
      </c>
      <c r="D439" s="50"/>
      <c r="E439" s="115" t="str">
        <f>'33-J - 1X - F'!E7</f>
        <v>VENTIN Alice</v>
      </c>
      <c r="F439" s="67"/>
      <c r="G439" s="127">
        <f>'33-J - 1X - F'!G7</f>
        <v>0</v>
      </c>
      <c r="H439" s="108">
        <f>'33-J - 1X - F'!H7</f>
        <v>0</v>
      </c>
      <c r="I439" s="108">
        <f>'18-ALL B - 720 - M'!I440</f>
        <v>0</v>
      </c>
    </row>
    <row r="440" spans="1:9" ht="13.5">
      <c r="A440" s="104">
        <f>'33-J - 1X - F'!A8</f>
        <v>0</v>
      </c>
      <c r="B440" s="48"/>
      <c r="C440" s="115">
        <f>'33-J - 1X - F'!C8</f>
        <v>0</v>
      </c>
      <c r="D440" s="50"/>
      <c r="E440" s="115">
        <f>'33-J - 1X - F'!E8</f>
        <v>0</v>
      </c>
      <c r="F440" s="67"/>
      <c r="G440" s="127">
        <f>'33-J - 1X - F'!G8</f>
        <v>0</v>
      </c>
      <c r="H440" s="108">
        <f>'33-J - 1X - F'!H8</f>
        <v>0</v>
      </c>
      <c r="I440" s="108">
        <f>'18-ALL B - 720 - M'!I441</f>
        <v>0</v>
      </c>
    </row>
    <row r="441" spans="1:9" ht="13.5">
      <c r="A441" s="104">
        <f>'33-J - 1X - F'!A9</f>
        <v>0</v>
      </c>
      <c r="B441" s="48"/>
      <c r="C441" s="115">
        <f>'33-J - 1X - F'!C9</f>
        <v>0</v>
      </c>
      <c r="D441" s="50"/>
      <c r="E441" s="115">
        <f>'33-J - 1X - F'!E9</f>
        <v>0</v>
      </c>
      <c r="F441" s="67"/>
      <c r="G441" s="127">
        <f>'33-J - 1X - F'!G9</f>
        <v>0</v>
      </c>
      <c r="H441" s="108">
        <f>'33-J - 1X - F'!H9</f>
        <v>0</v>
      </c>
      <c r="I441" s="108">
        <f>'18-ALL B - 720 - M'!I442</f>
        <v>0</v>
      </c>
    </row>
    <row r="442" spans="1:9" ht="13.5">
      <c r="A442" s="104">
        <f>'33-J - 1X - F'!A10</f>
        <v>0</v>
      </c>
      <c r="B442" s="48"/>
      <c r="C442" s="115">
        <f>'33-J - 1X - F'!C10</f>
        <v>0</v>
      </c>
      <c r="D442" s="50"/>
      <c r="E442" s="115">
        <f>'33-J - 1X - F'!E10</f>
        <v>0</v>
      </c>
      <c r="F442" s="67"/>
      <c r="G442" s="127">
        <f>'33-J - 1X - F'!G10</f>
        <v>0</v>
      </c>
      <c r="H442" s="108">
        <f>'33-J - 1X - F'!H10</f>
        <v>0</v>
      </c>
      <c r="I442" s="108">
        <f>'18-ALL B - 720 - M'!I443</f>
        <v>0</v>
      </c>
    </row>
    <row r="443" spans="1:9" ht="13.5">
      <c r="A443" s="104">
        <f>'33-J - 1X - F'!A11</f>
        <v>0</v>
      </c>
      <c r="B443" s="48"/>
      <c r="C443" s="115">
        <f>'33-J - 1X - F'!C11</f>
        <v>0</v>
      </c>
      <c r="D443" s="50"/>
      <c r="E443" s="115">
        <f>'33-J - 1X - F'!E11</f>
        <v>0</v>
      </c>
      <c r="F443" s="67"/>
      <c r="G443" s="127">
        <f>'33-J - 1X - F'!G11</f>
        <v>0</v>
      </c>
      <c r="H443" s="108">
        <f>'33-J - 1X - F'!H11</f>
        <v>0</v>
      </c>
      <c r="I443" s="108">
        <f>'18-ALL B - 720 - M'!I444</f>
        <v>0</v>
      </c>
    </row>
    <row r="444" spans="1:9" ht="13.5">
      <c r="A444" s="104">
        <f>'33-J - 1X - F'!A12</f>
        <v>0</v>
      </c>
      <c r="B444" s="48"/>
      <c r="C444" s="115">
        <f>'33-J - 1X - F'!C12</f>
        <v>0</v>
      </c>
      <c r="D444" s="50"/>
      <c r="E444" s="115">
        <f>'33-J - 1X - F'!E12</f>
        <v>0</v>
      </c>
      <c r="F444" s="67"/>
      <c r="G444" s="127">
        <f>'33-J - 1X - F'!G12</f>
        <v>0</v>
      </c>
      <c r="H444" s="108">
        <f>'33-J - 1X - F'!H12</f>
        <v>0</v>
      </c>
      <c r="I444" s="108">
        <f>'18-ALL B - 720 - M'!I445</f>
        <v>0</v>
      </c>
    </row>
    <row r="445" spans="1:9" ht="13.5">
      <c r="A445" s="104">
        <f>'33-J - 1X - F'!A13</f>
        <v>0</v>
      </c>
      <c r="B445" s="48"/>
      <c r="C445" s="115">
        <f>'33-J - 1X - F'!C13</f>
        <v>0</v>
      </c>
      <c r="D445" s="50"/>
      <c r="E445" s="115">
        <f>'33-J - 1X - F'!E13</f>
        <v>0</v>
      </c>
      <c r="F445" s="67"/>
      <c r="G445" s="127">
        <f>'33-J - 1X - F'!G13</f>
        <v>0</v>
      </c>
      <c r="H445" s="108">
        <f>'33-J - 1X - F'!H13</f>
        <v>0</v>
      </c>
      <c r="I445" s="108">
        <f>'18-ALL B - 720 - M'!I446</f>
        <v>0</v>
      </c>
    </row>
    <row r="446" spans="1:9" ht="13.5">
      <c r="A446" s="104">
        <f>'33-J - 1X - F'!A14</f>
        <v>0</v>
      </c>
      <c r="B446" s="48"/>
      <c r="C446" s="115">
        <f>'33-J - 1X - F'!C14</f>
        <v>0</v>
      </c>
      <c r="D446" s="50"/>
      <c r="E446" s="115">
        <f>'33-J - 1X - F'!E14</f>
        <v>0</v>
      </c>
      <c r="F446" s="67"/>
      <c r="G446" s="127">
        <f>'33-J - 1X - F'!G14</f>
        <v>0</v>
      </c>
      <c r="H446" s="108">
        <f>'33-J - 1X - F'!H14</f>
        <v>0</v>
      </c>
      <c r="I446" s="108">
        <f>'18-ALL B - 720 - M'!I447</f>
        <v>0</v>
      </c>
    </row>
    <row r="447" spans="1:9" ht="13.5">
      <c r="A447" s="104">
        <f>'33-J - 1X - F'!A15</f>
        <v>0</v>
      </c>
      <c r="B447" s="48"/>
      <c r="C447" s="115">
        <f>'33-J - 1X - F'!C15</f>
        <v>0</v>
      </c>
      <c r="D447" s="50"/>
      <c r="E447" s="115">
        <f>'33-J - 1X - F'!E15</f>
        <v>0</v>
      </c>
      <c r="F447" s="67"/>
      <c r="G447" s="127">
        <f>'33-J - 1X - F'!G15</f>
        <v>0</v>
      </c>
      <c r="H447" s="108">
        <f>'33-J - 1X - F'!H15</f>
        <v>0</v>
      </c>
      <c r="I447" s="108">
        <f>'18-ALL B - 720 - M'!I448</f>
        <v>0</v>
      </c>
    </row>
    <row r="448" spans="1:9" ht="13.5">
      <c r="A448" s="104">
        <f>'33-J - 1X - F'!A16</f>
        <v>0</v>
      </c>
      <c r="B448" s="48"/>
      <c r="C448" s="115">
        <f>'33-J - 1X - F'!C16</f>
        <v>0</v>
      </c>
      <c r="D448" s="50"/>
      <c r="E448" s="115">
        <f>'33-J - 1X - F'!E16</f>
        <v>0</v>
      </c>
      <c r="F448" s="67"/>
      <c r="G448" s="127">
        <f>'33-J - 1X - F'!G16</f>
        <v>0</v>
      </c>
      <c r="H448" s="108">
        <f>'33-J - 1X - F'!H16</f>
        <v>0</v>
      </c>
      <c r="I448" s="108">
        <f>'18-ALL B - 720 - M'!I449</f>
        <v>0</v>
      </c>
    </row>
    <row r="449" spans="1:9" ht="13.5">
      <c r="A449" s="104">
        <f>'33-J - 1X - F'!A17</f>
        <v>0</v>
      </c>
      <c r="B449" s="48"/>
      <c r="C449" s="115">
        <f>'33-J - 1X - F'!C17</f>
        <v>0</v>
      </c>
      <c r="D449" s="50"/>
      <c r="E449" s="115">
        <f>'33-J - 1X - F'!E17</f>
        <v>0</v>
      </c>
      <c r="F449" s="67"/>
      <c r="G449" s="127">
        <f>'33-J - 1X - F'!G17</f>
        <v>0</v>
      </c>
      <c r="H449" s="108">
        <f>'33-J - 1X - F'!H17</f>
        <v>0</v>
      </c>
      <c r="I449" s="108">
        <f>'18-ALL B - 720 - M'!I450</f>
        <v>0</v>
      </c>
    </row>
    <row r="450" spans="1:9" ht="13.5">
      <c r="A450" s="104">
        <f>'33-J - 1X - F'!A18</f>
        <v>0</v>
      </c>
      <c r="B450" s="48"/>
      <c r="C450" s="115">
        <f>'33-J - 1X - F'!C18</f>
        <v>0</v>
      </c>
      <c r="D450" s="50"/>
      <c r="E450" s="115">
        <f>'33-J - 1X - F'!E18</f>
        <v>0</v>
      </c>
      <c r="F450" s="67"/>
      <c r="G450" s="127">
        <f>'33-J - 1X - F'!G18</f>
        <v>0</v>
      </c>
      <c r="H450" s="108">
        <f>'33-J - 1X - F'!H18</f>
        <v>0</v>
      </c>
      <c r="I450" s="108">
        <f>'18-ALL B - 720 - M'!I451</f>
        <v>0</v>
      </c>
    </row>
    <row r="451" spans="1:9" ht="13.5">
      <c r="A451" s="104">
        <f>'33-J - 1X - F'!A19</f>
        <v>0</v>
      </c>
      <c r="B451" s="48"/>
      <c r="C451" s="115">
        <f>'33-J - 1X - F'!C19</f>
        <v>0</v>
      </c>
      <c r="D451" s="50"/>
      <c r="E451" s="115">
        <f>'33-J - 1X - F'!E19</f>
        <v>0</v>
      </c>
      <c r="F451" s="67"/>
      <c r="G451" s="127">
        <f>'33-J - 1X - F'!G19</f>
        <v>0</v>
      </c>
      <c r="H451" s="108">
        <f>'33-J - 1X - F'!H19</f>
        <v>0</v>
      </c>
      <c r="I451" s="108">
        <f>'18-ALL B - 720 - M'!I452</f>
        <v>0</v>
      </c>
    </row>
    <row r="452" spans="1:9" ht="13.5">
      <c r="A452" s="104">
        <f>'33-J - 1X - F'!A20</f>
        <v>0</v>
      </c>
      <c r="B452" s="48"/>
      <c r="C452" s="115">
        <f>'33-J - 1X - F'!C20</f>
        <v>0</v>
      </c>
      <c r="D452" s="50"/>
      <c r="E452" s="115">
        <f>'33-J - 1X - F'!E20</f>
        <v>0</v>
      </c>
      <c r="F452" s="67"/>
      <c r="G452" s="127">
        <f>'33-J - 1X - F'!G20</f>
        <v>0</v>
      </c>
      <c r="H452" s="108">
        <f>'33-J - 1X - F'!H20</f>
        <v>0</v>
      </c>
      <c r="I452" s="108">
        <f>'18-ALL B - 720 - M'!I453</f>
        <v>0</v>
      </c>
    </row>
    <row r="453" spans="1:9" ht="13.5">
      <c r="A453" s="104">
        <f>'33-J - 1X - F'!A21</f>
        <v>0</v>
      </c>
      <c r="B453" s="48"/>
      <c r="C453" s="115">
        <f>'33-J - 1X - F'!C21</f>
        <v>0</v>
      </c>
      <c r="D453" s="50"/>
      <c r="E453" s="115">
        <f>'33-J - 1X - F'!E21</f>
        <v>0</v>
      </c>
      <c r="F453" s="67"/>
      <c r="G453" s="127">
        <f>'33-J - 1X - F'!G21</f>
        <v>0</v>
      </c>
      <c r="H453" s="108">
        <f>'33-J - 1X - F'!H21</f>
        <v>0</v>
      </c>
      <c r="I453" s="108">
        <f>'18-ALL B - 720 - M'!I454</f>
        <v>0</v>
      </c>
    </row>
    <row r="454" spans="1:9" ht="13.5">
      <c r="A454" s="104">
        <f>'33-J - 1X - F'!A22</f>
        <v>0</v>
      </c>
      <c r="B454" s="60"/>
      <c r="C454" s="115">
        <f>'33-J - 1X - F'!C22</f>
        <v>0</v>
      </c>
      <c r="D454" s="50"/>
      <c r="E454" s="115">
        <f>'33-J - 1X - F'!E22</f>
        <v>0</v>
      </c>
      <c r="F454" s="67"/>
      <c r="G454" s="127">
        <f>'33-J - 1X - F'!G22</f>
        <v>0</v>
      </c>
      <c r="H454" s="108">
        <f>'33-J - 1X - F'!H22</f>
        <v>0</v>
      </c>
      <c r="I454" s="108">
        <f>'18-ALL B - 720 - M'!I455</f>
        <v>0</v>
      </c>
    </row>
    <row r="455" spans="1:9" ht="14.25" thickBot="1">
      <c r="A455" s="109">
        <f>'33-J - 1X - F'!A23</f>
        <v>0</v>
      </c>
      <c r="B455" s="53"/>
      <c r="C455" s="120">
        <f>'33-J - 1X - F'!C23</f>
        <v>0</v>
      </c>
      <c r="D455" s="40"/>
      <c r="E455" s="120">
        <f>'33-J - 1X - F'!E23</f>
        <v>0</v>
      </c>
      <c r="F455" s="65"/>
      <c r="G455" s="128">
        <f>'33-J - 1X - F'!G23</f>
        <v>0</v>
      </c>
      <c r="H455" s="113">
        <f>'33-J - 1X - F'!H23</f>
        <v>0</v>
      </c>
      <c r="I455" s="169">
        <f>'18-ALL B - 720 - M'!I456</f>
        <v>0</v>
      </c>
    </row>
    <row r="456" spans="1:9" ht="14.25" thickBot="1">
      <c r="A456" s="57"/>
      <c r="B456" s="58"/>
      <c r="C456" s="121"/>
      <c r="D456" s="36"/>
      <c r="E456" s="121"/>
      <c r="F456" s="68"/>
      <c r="H456"/>
      <c r="I456">
        <f>'18-ALL B - 720 - M'!I457</f>
        <v>0</v>
      </c>
    </row>
    <row r="457" spans="1:9" s="82" customFormat="1" ht="14.25">
      <c r="A457" s="78" t="s">
        <v>143</v>
      </c>
      <c r="B457" s="79">
        <f>B434+1</f>
        <v>20</v>
      </c>
      <c r="C457" s="117"/>
      <c r="D457" s="80"/>
      <c r="E457" s="117" t="s">
        <v>134</v>
      </c>
      <c r="F457" s="80" t="s">
        <v>139</v>
      </c>
      <c r="G457" s="124" t="s">
        <v>4</v>
      </c>
      <c r="H457" s="73" t="s">
        <v>80</v>
      </c>
      <c r="I457" s="168"/>
    </row>
    <row r="458" spans="1:9" s="69" customFormat="1" ht="13.5" thickBot="1">
      <c r="A458" s="74" t="s">
        <v>6</v>
      </c>
      <c r="B458" s="38"/>
      <c r="C458" s="75" t="s">
        <v>7</v>
      </c>
      <c r="D458" s="65"/>
      <c r="E458" s="75" t="s">
        <v>8</v>
      </c>
      <c r="F458" s="65"/>
      <c r="G458" s="125" t="s">
        <v>148</v>
      </c>
      <c r="H458" s="76" t="s">
        <v>10</v>
      </c>
      <c r="I458" s="167" t="s">
        <v>373</v>
      </c>
    </row>
    <row r="459" spans="1:9" ht="13.5">
      <c r="A459" s="99">
        <f>'21-J - 2X - M'!A4</f>
        <v>1</v>
      </c>
      <c r="B459" s="43"/>
      <c r="C459" s="119" t="str">
        <f>'21-J - 2X - M'!C4</f>
        <v>S.C.TRIESTE</v>
      </c>
      <c r="D459" s="45"/>
      <c r="E459" s="119" t="str">
        <f>'21-J - 2X - M'!E4</f>
        <v>RUSSO Alessio / MARTINI Simone</v>
      </c>
      <c r="F459" s="66"/>
      <c r="G459" s="126">
        <f>'21-J - 2X - M'!G4</f>
        <v>0</v>
      </c>
      <c r="H459" s="103">
        <f>'21-J - 2X - M'!H4</f>
        <v>0</v>
      </c>
      <c r="I459" s="103">
        <f>'18-ALL B - 720 - M'!I460</f>
        <v>0</v>
      </c>
    </row>
    <row r="460" spans="1:9" ht="13.5">
      <c r="A460" s="104">
        <f>'21-J - 2X - M'!A5</f>
        <v>2</v>
      </c>
      <c r="B460" s="48"/>
      <c r="C460" s="115" t="str">
        <f>'21-J - 2X - M'!C5</f>
        <v>S.N. G.PULLINO</v>
      </c>
      <c r="D460" s="50"/>
      <c r="E460" s="115" t="str">
        <f>'21-J - 2X - M'!E5</f>
        <v>ZOBEC Mitja / USTOLIN Federico</v>
      </c>
      <c r="F460" s="67"/>
      <c r="G460" s="127">
        <f>'21-J - 2X - M'!G5</f>
        <v>0</v>
      </c>
      <c r="H460" s="108">
        <f>'21-J - 2X - M'!H5</f>
        <v>0</v>
      </c>
      <c r="I460" s="108">
        <f>'18-ALL B - 720 - M'!I461</f>
        <v>0</v>
      </c>
    </row>
    <row r="461" spans="1:9" ht="13.5">
      <c r="A461" s="104">
        <f>'21-J - 2X - M'!A6</f>
        <v>3</v>
      </c>
      <c r="B461" s="48"/>
      <c r="C461" s="115" t="str">
        <f>'21-J - 2X - M'!C6</f>
        <v>S.C. TIMAVO</v>
      </c>
      <c r="D461" s="50"/>
      <c r="E461" s="115" t="str">
        <f>'21-J - 2X - M'!E6</f>
        <v>CEPELLOTTI Andrea / POIAN Ezio</v>
      </c>
      <c r="F461" s="67"/>
      <c r="G461" s="127">
        <f>'21-J - 2X - M'!G6</f>
        <v>0</v>
      </c>
      <c r="H461" s="108">
        <f>'21-J - 2X - M'!H6</f>
        <v>0</v>
      </c>
      <c r="I461" s="108">
        <f>'18-ALL B - 720 - M'!I462</f>
        <v>0</v>
      </c>
    </row>
    <row r="462" spans="1:9" ht="13.5">
      <c r="A462" s="104">
        <f>'21-J - 2X - M'!A7</f>
        <v>4</v>
      </c>
      <c r="B462" s="48"/>
      <c r="C462" s="115" t="str">
        <f>'21-J - 2X - M'!C7</f>
        <v>S.C.NETTUNO</v>
      </c>
      <c r="D462" s="50"/>
      <c r="E462" s="115" t="str">
        <f>'21-J - 2X - M'!E7</f>
        <v>SINATRA Luca / GRBEC Leo</v>
      </c>
      <c r="F462" s="67"/>
      <c r="G462" s="127">
        <f>'21-J - 2X - M'!G7</f>
        <v>0</v>
      </c>
      <c r="H462" s="108">
        <f>'21-J - 2X - M'!H7</f>
        <v>0</v>
      </c>
      <c r="I462" s="108">
        <f>'18-ALL B - 720 - M'!I463</f>
        <v>0</v>
      </c>
    </row>
    <row r="463" spans="1:9" ht="13.5">
      <c r="A463" s="104">
        <f>'21-J - 2X - M'!A8</f>
        <v>0</v>
      </c>
      <c r="B463" s="48"/>
      <c r="C463" s="115">
        <f>'21-J - 2X - M'!C8</f>
        <v>0</v>
      </c>
      <c r="D463" s="50"/>
      <c r="E463" s="115">
        <f>'21-J - 2X - M'!E8</f>
        <v>0</v>
      </c>
      <c r="F463" s="67"/>
      <c r="G463" s="127">
        <f>'21-J - 2X - M'!G8</f>
        <v>0</v>
      </c>
      <c r="H463" s="108">
        <f>'21-J - 2X - M'!H8</f>
        <v>0</v>
      </c>
      <c r="I463" s="108">
        <f>'18-ALL B - 720 - M'!I464</f>
        <v>0</v>
      </c>
    </row>
    <row r="464" spans="1:9" ht="13.5">
      <c r="A464" s="104">
        <f>'21-J - 2X - M'!A9</f>
        <v>0</v>
      </c>
      <c r="B464" s="48"/>
      <c r="C464" s="115">
        <f>'21-J - 2X - M'!C9</f>
        <v>0</v>
      </c>
      <c r="D464" s="50"/>
      <c r="E464" s="115">
        <f>'21-J - 2X - M'!E9</f>
        <v>0</v>
      </c>
      <c r="F464" s="67"/>
      <c r="G464" s="127">
        <f>'21-J - 2X - M'!G9</f>
        <v>0</v>
      </c>
      <c r="H464" s="108">
        <f>'21-J - 2X - M'!H9</f>
        <v>0</v>
      </c>
      <c r="I464" s="108">
        <f>'18-ALL B - 720 - M'!I465</f>
        <v>0</v>
      </c>
    </row>
    <row r="465" spans="1:9" ht="13.5">
      <c r="A465" s="104">
        <f>'21-J - 2X - M'!A10</f>
        <v>0</v>
      </c>
      <c r="B465" s="48"/>
      <c r="C465" s="115">
        <f>'21-J - 2X - M'!C10</f>
        <v>0</v>
      </c>
      <c r="D465" s="50"/>
      <c r="E465" s="115">
        <f>'21-J - 2X - M'!E10</f>
        <v>0</v>
      </c>
      <c r="F465" s="67"/>
      <c r="G465" s="127">
        <f>'21-J - 2X - M'!G10</f>
        <v>0</v>
      </c>
      <c r="H465" s="108">
        <f>'21-J - 2X - M'!H10</f>
        <v>0</v>
      </c>
      <c r="I465" s="108">
        <f>'18-ALL B - 720 - M'!I466</f>
        <v>0</v>
      </c>
    </row>
    <row r="466" spans="1:9" ht="13.5">
      <c r="A466" s="104">
        <f>'21-J - 2X - M'!A11</f>
        <v>0</v>
      </c>
      <c r="B466" s="48"/>
      <c r="C466" s="115">
        <f>'21-J - 2X - M'!C11</f>
        <v>0</v>
      </c>
      <c r="D466" s="50"/>
      <c r="E466" s="115">
        <f>'21-J - 2X - M'!E11</f>
        <v>0</v>
      </c>
      <c r="F466" s="67"/>
      <c r="G466" s="127">
        <f>'21-J - 2X - M'!G11</f>
        <v>0</v>
      </c>
      <c r="H466" s="108">
        <f>'21-J - 2X - M'!H11</f>
        <v>0</v>
      </c>
      <c r="I466" s="108">
        <f>'18-ALL B - 720 - M'!I467</f>
        <v>0</v>
      </c>
    </row>
    <row r="467" spans="1:9" ht="13.5">
      <c r="A467" s="104">
        <f>'21-J - 2X - M'!A12</f>
        <v>0</v>
      </c>
      <c r="B467" s="48"/>
      <c r="C467" s="115">
        <f>'21-J - 2X - M'!C12</f>
        <v>0</v>
      </c>
      <c r="D467" s="50"/>
      <c r="E467" s="115">
        <f>'21-J - 2X - M'!E12</f>
        <v>0</v>
      </c>
      <c r="F467" s="67"/>
      <c r="G467" s="127">
        <f>'21-J - 2X - M'!G12</f>
        <v>0</v>
      </c>
      <c r="H467" s="108">
        <f>'21-J - 2X - M'!H12</f>
        <v>0</v>
      </c>
      <c r="I467" s="108">
        <f>'18-ALL B - 720 - M'!I468</f>
        <v>0</v>
      </c>
    </row>
    <row r="468" spans="1:9" ht="13.5">
      <c r="A468" s="104">
        <f>'21-J - 2X - M'!A13</f>
        <v>0</v>
      </c>
      <c r="B468" s="48"/>
      <c r="C468" s="115">
        <f>'21-J - 2X - M'!C13</f>
        <v>0</v>
      </c>
      <c r="D468" s="50"/>
      <c r="E468" s="115">
        <f>'21-J - 2X - M'!E13</f>
        <v>0</v>
      </c>
      <c r="F468" s="67"/>
      <c r="G468" s="127">
        <f>'21-J - 2X - M'!G13</f>
        <v>0</v>
      </c>
      <c r="H468" s="108">
        <f>'21-J - 2X - M'!H13</f>
        <v>0</v>
      </c>
      <c r="I468" s="108">
        <f>'18-ALL B - 720 - M'!I469</f>
        <v>0</v>
      </c>
    </row>
    <row r="469" spans="1:9" ht="13.5">
      <c r="A469" s="104">
        <f>'21-J - 2X - M'!A14</f>
        <v>0</v>
      </c>
      <c r="B469" s="48"/>
      <c r="C469" s="115">
        <f>'21-J - 2X - M'!C14</f>
        <v>0</v>
      </c>
      <c r="D469" s="50"/>
      <c r="E469" s="115">
        <f>'21-J - 2X - M'!E14</f>
        <v>0</v>
      </c>
      <c r="F469" s="67"/>
      <c r="G469" s="127">
        <f>'21-J - 2X - M'!G14</f>
        <v>0</v>
      </c>
      <c r="H469" s="108">
        <f>'21-J - 2X - M'!H14</f>
        <v>0</v>
      </c>
      <c r="I469" s="108">
        <f>'18-ALL B - 720 - M'!I470</f>
        <v>0</v>
      </c>
    </row>
    <row r="470" spans="1:9" ht="13.5">
      <c r="A470" s="104">
        <f>'21-J - 2X - M'!A15</f>
        <v>0</v>
      </c>
      <c r="B470" s="48"/>
      <c r="C470" s="115">
        <f>'21-J - 2X - M'!C15</f>
        <v>0</v>
      </c>
      <c r="D470" s="50"/>
      <c r="E470" s="115">
        <f>'21-J - 2X - M'!E15</f>
        <v>0</v>
      </c>
      <c r="F470" s="67"/>
      <c r="G470" s="127">
        <f>'21-J - 2X - M'!G15</f>
        <v>0</v>
      </c>
      <c r="H470" s="108">
        <f>'21-J - 2X - M'!H15</f>
        <v>0</v>
      </c>
      <c r="I470" s="108">
        <f>'18-ALL B - 720 - M'!I471</f>
        <v>0</v>
      </c>
    </row>
    <row r="471" spans="1:9" ht="13.5">
      <c r="A471" s="104">
        <f>'21-J - 2X - M'!A16</f>
        <v>0</v>
      </c>
      <c r="B471" s="48"/>
      <c r="C471" s="115">
        <f>'21-J - 2X - M'!C16</f>
        <v>0</v>
      </c>
      <c r="D471" s="50"/>
      <c r="E471" s="115">
        <f>'21-J - 2X - M'!E16</f>
        <v>0</v>
      </c>
      <c r="F471" s="67"/>
      <c r="G471" s="127">
        <f>'21-J - 2X - M'!G16</f>
        <v>0</v>
      </c>
      <c r="H471" s="108">
        <f>'21-J - 2X - M'!H16</f>
        <v>0</v>
      </c>
      <c r="I471" s="108">
        <f>'18-ALL B - 720 - M'!I472</f>
        <v>0</v>
      </c>
    </row>
    <row r="472" spans="1:9" ht="13.5">
      <c r="A472" s="104">
        <f>'21-J - 2X - M'!A17</f>
        <v>0</v>
      </c>
      <c r="B472" s="48"/>
      <c r="C472" s="115">
        <f>'21-J - 2X - M'!C17</f>
        <v>0</v>
      </c>
      <c r="D472" s="50"/>
      <c r="E472" s="115">
        <f>'21-J - 2X - M'!E17</f>
        <v>0</v>
      </c>
      <c r="F472" s="67"/>
      <c r="G472" s="127">
        <f>'21-J - 2X - M'!G17</f>
        <v>0</v>
      </c>
      <c r="H472" s="108">
        <f>'21-J - 2X - M'!H17</f>
        <v>0</v>
      </c>
      <c r="I472" s="108">
        <f>'18-ALL B - 720 - M'!I473</f>
        <v>0</v>
      </c>
    </row>
    <row r="473" spans="1:9" ht="13.5">
      <c r="A473" s="104">
        <f>'21-J - 2X - M'!A18</f>
        <v>0</v>
      </c>
      <c r="B473" s="48"/>
      <c r="C473" s="115">
        <f>'21-J - 2X - M'!C18</f>
        <v>0</v>
      </c>
      <c r="D473" s="50"/>
      <c r="E473" s="115">
        <f>'21-J - 2X - M'!E18</f>
        <v>0</v>
      </c>
      <c r="F473" s="67"/>
      <c r="G473" s="127">
        <f>'21-J - 2X - M'!G18</f>
        <v>0</v>
      </c>
      <c r="H473" s="108">
        <f>'21-J - 2X - M'!H18</f>
        <v>0</v>
      </c>
      <c r="I473" s="108">
        <f>'18-ALL B - 720 - M'!I474</f>
        <v>0</v>
      </c>
    </row>
    <row r="474" spans="1:9" ht="13.5">
      <c r="A474" s="104">
        <f>'21-J - 2X - M'!A19</f>
        <v>0</v>
      </c>
      <c r="B474" s="48"/>
      <c r="C474" s="115">
        <f>'21-J - 2X - M'!C19</f>
        <v>0</v>
      </c>
      <c r="D474" s="50"/>
      <c r="E474" s="115">
        <f>'21-J - 2X - M'!E19</f>
        <v>0</v>
      </c>
      <c r="F474" s="67"/>
      <c r="G474" s="127">
        <f>'21-J - 2X - M'!G19</f>
        <v>0</v>
      </c>
      <c r="H474" s="108">
        <f>'21-J - 2X - M'!H19</f>
        <v>0</v>
      </c>
      <c r="I474" s="108">
        <f>'18-ALL B - 720 - M'!I475</f>
        <v>0</v>
      </c>
    </row>
    <row r="475" spans="1:9" ht="13.5">
      <c r="A475" s="104">
        <f>'21-J - 2X - M'!A20</f>
        <v>0</v>
      </c>
      <c r="B475" s="48"/>
      <c r="C475" s="115">
        <f>'21-J - 2X - M'!C20</f>
        <v>0</v>
      </c>
      <c r="D475" s="50"/>
      <c r="E475" s="115">
        <f>'21-J - 2X - M'!E20</f>
        <v>0</v>
      </c>
      <c r="F475" s="67"/>
      <c r="G475" s="127">
        <f>'21-J - 2X - M'!G20</f>
        <v>0</v>
      </c>
      <c r="H475" s="108">
        <f>'21-J - 2X - M'!H20</f>
        <v>0</v>
      </c>
      <c r="I475" s="108">
        <f>'18-ALL B - 720 - M'!I476</f>
        <v>0</v>
      </c>
    </row>
    <row r="476" spans="1:9" ht="13.5">
      <c r="A476" s="104">
        <f>'21-J - 2X - M'!A21</f>
        <v>0</v>
      </c>
      <c r="B476" s="48"/>
      <c r="C476" s="115">
        <f>'21-J - 2X - M'!C21</f>
        <v>0</v>
      </c>
      <c r="D476" s="50"/>
      <c r="E476" s="115">
        <f>'21-J - 2X - M'!E21</f>
        <v>0</v>
      </c>
      <c r="F476" s="67"/>
      <c r="G476" s="127">
        <f>'21-J - 2X - M'!G21</f>
        <v>0</v>
      </c>
      <c r="H476" s="108">
        <f>'21-J - 2X - M'!H21</f>
        <v>0</v>
      </c>
      <c r="I476" s="108">
        <f>'18-ALL B - 720 - M'!I477</f>
        <v>0</v>
      </c>
    </row>
    <row r="477" spans="1:9" ht="13.5">
      <c r="A477" s="104">
        <f>'21-J - 2X - M'!A22</f>
        <v>0</v>
      </c>
      <c r="B477" s="60"/>
      <c r="C477" s="115">
        <f>'21-J - 2X - M'!C22</f>
        <v>0</v>
      </c>
      <c r="D477" s="50"/>
      <c r="E477" s="115">
        <f>'21-J - 2X - M'!E22</f>
        <v>0</v>
      </c>
      <c r="F477" s="67"/>
      <c r="G477" s="127">
        <f>'21-J - 2X - M'!G22</f>
        <v>0</v>
      </c>
      <c r="H477" s="108">
        <f>'21-J - 2X - M'!H22</f>
        <v>0</v>
      </c>
      <c r="I477" s="108">
        <f>'18-ALL B - 720 - M'!I478</f>
        <v>0</v>
      </c>
    </row>
    <row r="478" spans="1:9" ht="14.25" thickBot="1">
      <c r="A478" s="109">
        <f>'21-J - 2X - M'!A23</f>
        <v>0</v>
      </c>
      <c r="B478" s="53"/>
      <c r="C478" s="120">
        <f>'21-J - 2X - M'!C23</f>
        <v>0</v>
      </c>
      <c r="D478" s="40"/>
      <c r="E478" s="120">
        <f>'21-J - 2X - M'!E23</f>
        <v>0</v>
      </c>
      <c r="F478" s="65"/>
      <c r="G478" s="128">
        <f>'21-J - 2X - M'!G23</f>
        <v>0</v>
      </c>
      <c r="H478" s="113">
        <f>'21-J - 2X - M'!H23</f>
        <v>0</v>
      </c>
      <c r="I478" s="169">
        <f>'18-ALL B - 720 - M'!I479</f>
        <v>0</v>
      </c>
    </row>
    <row r="479" spans="1:9" ht="14.25" thickBot="1">
      <c r="A479" s="57"/>
      <c r="B479" s="58"/>
      <c r="C479" s="121"/>
      <c r="D479" s="36"/>
      <c r="E479" s="121"/>
      <c r="F479" s="68"/>
      <c r="H479" s="56"/>
      <c r="I479" s="175">
        <f>'18-ALL B - 720 - M'!I480</f>
        <v>0</v>
      </c>
    </row>
    <row r="480" spans="1:9" s="90" customFormat="1" ht="14.25">
      <c r="A480" s="86" t="s">
        <v>143</v>
      </c>
      <c r="B480" s="85">
        <f>B457+1</f>
        <v>21</v>
      </c>
      <c r="C480" s="118"/>
      <c r="D480" s="87"/>
      <c r="E480" s="118" t="s">
        <v>134</v>
      </c>
      <c r="F480" s="87" t="s">
        <v>139</v>
      </c>
      <c r="G480" s="130" t="s">
        <v>133</v>
      </c>
      <c r="H480" s="88" t="s">
        <v>80</v>
      </c>
      <c r="I480" s="176"/>
    </row>
    <row r="481" spans="1:9" s="98" customFormat="1" ht="13.5" thickBot="1">
      <c r="A481" s="91" t="s">
        <v>6</v>
      </c>
      <c r="B481" s="92"/>
      <c r="C481" s="93" t="s">
        <v>7</v>
      </c>
      <c r="D481" s="94"/>
      <c r="E481" s="93" t="s">
        <v>8</v>
      </c>
      <c r="F481" s="94"/>
      <c r="G481" s="131" t="s">
        <v>148</v>
      </c>
      <c r="H481" s="96" t="s">
        <v>10</v>
      </c>
      <c r="I481" s="177" t="s">
        <v>373</v>
      </c>
    </row>
    <row r="482" spans="1:9" ht="13.5">
      <c r="A482" s="104">
        <f>'26-J - 2X - F'!A4</f>
        <v>1</v>
      </c>
      <c r="B482" s="48"/>
      <c r="C482" s="115" t="str">
        <f>'26-J - 2X - F'!C4</f>
        <v>C.C. SATURNIA</v>
      </c>
      <c r="D482" s="50"/>
      <c r="E482" s="115" t="str">
        <f>'26-J - 2X - F'!E4</f>
        <v>COZZARINI Annalisa/ DE CARDENAS Pilar</v>
      </c>
      <c r="F482" s="67"/>
      <c r="G482" s="127">
        <f>'26-J - 2X - F'!G4</f>
        <v>0</v>
      </c>
      <c r="H482" s="108">
        <f>'26-J - 2X - F'!H4</f>
        <v>0</v>
      </c>
      <c r="I482" s="178">
        <f>'18-ALL B - 720 - M'!I483</f>
        <v>0</v>
      </c>
    </row>
    <row r="483" spans="1:9" ht="13.5">
      <c r="A483" s="104">
        <f>'26-J - 2X - F'!A5</f>
        <v>2</v>
      </c>
      <c r="B483" s="48"/>
      <c r="C483" s="115" t="str">
        <f>'26-J - 2X - F'!C5</f>
        <v>S.N. G.PULLINO</v>
      </c>
      <c r="D483" s="50"/>
      <c r="E483" s="115" t="str">
        <f>'26-J - 2X - F'!E5</f>
        <v>GIORDANO Alexia / PASTROVICCHIO Sara</v>
      </c>
      <c r="F483" s="67"/>
      <c r="G483" s="127">
        <f>'26-J - 2X - F'!G5</f>
        <v>0</v>
      </c>
      <c r="H483" s="108">
        <f>'26-J - 2X - F'!H5</f>
        <v>0</v>
      </c>
      <c r="I483" s="178">
        <f>'18-ALL B - 720 - M'!I484</f>
        <v>0</v>
      </c>
    </row>
    <row r="484" spans="1:9" ht="13.5">
      <c r="A484" s="104">
        <f>'26-J - 2X - F'!A6</f>
        <v>3</v>
      </c>
      <c r="B484" s="48"/>
      <c r="C484" s="115" t="str">
        <f>'26-J - 2X - F'!C6</f>
        <v>S.N. G.PULLINO</v>
      </c>
      <c r="D484" s="50"/>
      <c r="E484" s="115" t="str">
        <f>'26-J - 2X - F'!E6</f>
        <v>VENTIN Alice / PIZZAMUS Veronica</v>
      </c>
      <c r="F484" s="67"/>
      <c r="G484" s="127">
        <f>'26-J - 2X - F'!G6</f>
        <v>0</v>
      </c>
      <c r="H484" s="108">
        <f>'26-J - 2X - F'!H6</f>
        <v>0</v>
      </c>
      <c r="I484" s="178">
        <f>'18-ALL B - 720 - M'!I485</f>
        <v>0</v>
      </c>
    </row>
    <row r="485" spans="1:9" ht="13.5">
      <c r="A485" s="104">
        <f>'26-J - 2X - F'!A7</f>
        <v>0</v>
      </c>
      <c r="B485" s="48"/>
      <c r="C485" s="115">
        <f>'26-J - 2X - F'!C7</f>
        <v>0</v>
      </c>
      <c r="D485" s="50"/>
      <c r="E485" s="115">
        <f>'26-J - 2X - F'!E7</f>
        <v>0</v>
      </c>
      <c r="F485" s="67"/>
      <c r="G485" s="127">
        <f>'26-J - 2X - F'!G7</f>
        <v>0</v>
      </c>
      <c r="H485" s="108">
        <f>'26-J - 2X - F'!H7</f>
        <v>0</v>
      </c>
      <c r="I485" s="178">
        <f>'18-ALL B - 720 - M'!I486</f>
        <v>0</v>
      </c>
    </row>
    <row r="486" spans="1:9" ht="13.5">
      <c r="A486" s="104">
        <f>'26-J - 2X - F'!A8</f>
        <v>0</v>
      </c>
      <c r="B486" s="48"/>
      <c r="C486" s="115">
        <f>'26-J - 2X - F'!C8</f>
        <v>0</v>
      </c>
      <c r="D486" s="50"/>
      <c r="E486" s="115">
        <f>'26-J - 2X - F'!E8</f>
        <v>0</v>
      </c>
      <c r="F486" s="67"/>
      <c r="G486" s="127">
        <f>'26-J - 2X - F'!G8</f>
        <v>0</v>
      </c>
      <c r="H486" s="108">
        <f>'26-J - 2X - F'!H8</f>
        <v>0</v>
      </c>
      <c r="I486" s="178">
        <f>'18-ALL B - 720 - M'!I487</f>
        <v>0</v>
      </c>
    </row>
    <row r="487" spans="1:9" ht="13.5">
      <c r="A487" s="104">
        <f>'26-J - 2X - F'!A9</f>
        <v>0</v>
      </c>
      <c r="B487" s="48"/>
      <c r="C487" s="115">
        <f>'26-J - 2X - F'!C9</f>
        <v>0</v>
      </c>
      <c r="D487" s="50"/>
      <c r="E487" s="115">
        <f>'26-J - 2X - F'!E9</f>
        <v>0</v>
      </c>
      <c r="F487" s="67"/>
      <c r="G487" s="127">
        <f>'26-J - 2X - F'!G9</f>
        <v>0</v>
      </c>
      <c r="H487" s="108">
        <f>'26-J - 2X - F'!H9</f>
        <v>0</v>
      </c>
      <c r="I487" s="178">
        <f>'18-ALL B - 720 - M'!I488</f>
        <v>0</v>
      </c>
    </row>
    <row r="488" spans="1:9" ht="13.5">
      <c r="A488" s="104">
        <f>'26-J - 2X - F'!A10</f>
        <v>0</v>
      </c>
      <c r="B488" s="48"/>
      <c r="C488" s="115">
        <f>'26-J - 2X - F'!C10</f>
        <v>0</v>
      </c>
      <c r="D488" s="50"/>
      <c r="E488" s="115">
        <f>'26-J - 2X - F'!E10</f>
        <v>0</v>
      </c>
      <c r="F488" s="67"/>
      <c r="G488" s="127">
        <f>'26-J - 2X - F'!G10</f>
        <v>0</v>
      </c>
      <c r="H488" s="108">
        <f>'26-J - 2X - F'!H10</f>
        <v>0</v>
      </c>
      <c r="I488" s="178">
        <f>'18-ALL B - 720 - M'!I489</f>
        <v>0</v>
      </c>
    </row>
    <row r="489" spans="1:9" ht="13.5">
      <c r="A489" s="104">
        <f>'26-J - 2X - F'!A11</f>
        <v>0</v>
      </c>
      <c r="B489" s="48"/>
      <c r="C489" s="115">
        <f>'26-J - 2X - F'!C11</f>
        <v>0</v>
      </c>
      <c r="D489" s="50"/>
      <c r="E489" s="115">
        <f>'26-J - 2X - F'!E11</f>
        <v>0</v>
      </c>
      <c r="F489" s="67"/>
      <c r="G489" s="127">
        <f>'26-J - 2X - F'!G11</f>
        <v>0</v>
      </c>
      <c r="H489" s="108">
        <f>'26-J - 2X - F'!H11</f>
        <v>0</v>
      </c>
      <c r="I489" s="178">
        <f>'18-ALL B - 720 - M'!I490</f>
        <v>0</v>
      </c>
    </row>
    <row r="490" spans="1:9" ht="13.5">
      <c r="A490" s="104">
        <f>'26-J - 2X - F'!A12</f>
        <v>0</v>
      </c>
      <c r="B490" s="48"/>
      <c r="C490" s="115">
        <f>'26-J - 2X - F'!C12</f>
        <v>0</v>
      </c>
      <c r="D490" s="50"/>
      <c r="E490" s="115">
        <f>'26-J - 2X - F'!E12</f>
        <v>0</v>
      </c>
      <c r="F490" s="67"/>
      <c r="G490" s="127">
        <f>'26-J - 2X - F'!G12</f>
        <v>0</v>
      </c>
      <c r="H490" s="108">
        <f>'26-J - 2X - F'!H12</f>
        <v>0</v>
      </c>
      <c r="I490" s="178">
        <f>'18-ALL B - 720 - M'!I491</f>
        <v>0</v>
      </c>
    </row>
    <row r="491" spans="1:9" ht="13.5">
      <c r="A491" s="104">
        <f>'26-J - 2X - F'!A13</f>
        <v>0</v>
      </c>
      <c r="B491" s="48"/>
      <c r="C491" s="115">
        <f>'26-J - 2X - F'!C13</f>
        <v>0</v>
      </c>
      <c r="D491" s="50"/>
      <c r="E491" s="115">
        <f>'26-J - 2X - F'!E13</f>
        <v>0</v>
      </c>
      <c r="F491" s="67"/>
      <c r="G491" s="127">
        <f>'26-J - 2X - F'!G13</f>
        <v>0</v>
      </c>
      <c r="H491" s="108">
        <f>'26-J - 2X - F'!H13</f>
        <v>0</v>
      </c>
      <c r="I491" s="178">
        <f>'18-ALL B - 720 - M'!I492</f>
        <v>0</v>
      </c>
    </row>
    <row r="492" spans="1:9" ht="13.5">
      <c r="A492" s="104">
        <f>'26-J - 2X - F'!A14</f>
        <v>0</v>
      </c>
      <c r="B492" s="48"/>
      <c r="C492" s="115">
        <f>'26-J - 2X - F'!C14</f>
        <v>0</v>
      </c>
      <c r="D492" s="50"/>
      <c r="E492" s="115">
        <f>'26-J - 2X - F'!E14</f>
        <v>0</v>
      </c>
      <c r="F492" s="67"/>
      <c r="G492" s="127">
        <f>'26-J - 2X - F'!G14</f>
        <v>0</v>
      </c>
      <c r="H492" s="108">
        <f>'26-J - 2X - F'!H14</f>
        <v>0</v>
      </c>
      <c r="I492" s="178">
        <f>'18-ALL B - 720 - M'!I493</f>
        <v>0</v>
      </c>
    </row>
    <row r="493" spans="1:9" ht="13.5">
      <c r="A493" s="104">
        <f>'26-J - 2X - F'!A15</f>
        <v>0</v>
      </c>
      <c r="B493" s="48"/>
      <c r="C493" s="115">
        <f>'26-J - 2X - F'!C15</f>
        <v>0</v>
      </c>
      <c r="D493" s="50"/>
      <c r="E493" s="115">
        <f>'26-J - 2X - F'!E15</f>
        <v>0</v>
      </c>
      <c r="F493" s="67"/>
      <c r="G493" s="127">
        <f>'26-J - 2X - F'!G15</f>
        <v>0</v>
      </c>
      <c r="H493" s="108">
        <f>'26-J - 2X - F'!H15</f>
        <v>0</v>
      </c>
      <c r="I493" s="108">
        <f>'18-ALL B - 720 - M'!I494</f>
        <v>0</v>
      </c>
    </row>
    <row r="494" spans="1:9" ht="13.5">
      <c r="A494" s="104">
        <f>'26-J - 2X - F'!A16</f>
        <v>0</v>
      </c>
      <c r="B494" s="48"/>
      <c r="C494" s="115">
        <f>'26-J - 2X - F'!C16</f>
        <v>0</v>
      </c>
      <c r="D494" s="50"/>
      <c r="E494" s="115">
        <f>'26-J - 2X - F'!E16</f>
        <v>0</v>
      </c>
      <c r="F494" s="67"/>
      <c r="G494" s="127">
        <f>'26-J - 2X - F'!G16</f>
        <v>0</v>
      </c>
      <c r="H494" s="108">
        <f>'26-J - 2X - F'!H16</f>
        <v>0</v>
      </c>
      <c r="I494" s="108">
        <f>'18-ALL B - 720 - M'!I495</f>
        <v>0</v>
      </c>
    </row>
    <row r="495" spans="1:9" ht="13.5">
      <c r="A495" s="104">
        <f>'26-J - 2X - F'!A17</f>
        <v>0</v>
      </c>
      <c r="B495" s="48"/>
      <c r="C495" s="115">
        <f>'26-J - 2X - F'!C17</f>
        <v>0</v>
      </c>
      <c r="D495" s="50"/>
      <c r="E495" s="115">
        <f>'26-J - 2X - F'!E17</f>
        <v>0</v>
      </c>
      <c r="F495" s="67"/>
      <c r="G495" s="127">
        <f>'26-J - 2X - F'!G17</f>
        <v>0</v>
      </c>
      <c r="H495" s="108">
        <f>'26-J - 2X - F'!H17</f>
        <v>0</v>
      </c>
      <c r="I495" s="108">
        <f>'18-ALL B - 720 - M'!I496</f>
        <v>0</v>
      </c>
    </row>
    <row r="496" spans="1:9" ht="13.5">
      <c r="A496" s="104">
        <f>'26-J - 2X - F'!A18</f>
        <v>0</v>
      </c>
      <c r="B496" s="48"/>
      <c r="C496" s="115">
        <f>'26-J - 2X - F'!C18</f>
        <v>0</v>
      </c>
      <c r="D496" s="50"/>
      <c r="E496" s="115">
        <f>'26-J - 2X - F'!E18</f>
        <v>0</v>
      </c>
      <c r="F496" s="67"/>
      <c r="G496" s="127">
        <f>'26-J - 2X - F'!G18</f>
        <v>0</v>
      </c>
      <c r="H496" s="108">
        <f>'26-J - 2X - F'!H18</f>
        <v>0</v>
      </c>
      <c r="I496" s="108">
        <f>'18-ALL B - 720 - M'!I497</f>
        <v>0</v>
      </c>
    </row>
    <row r="497" spans="1:9" ht="13.5">
      <c r="A497" s="104">
        <f>'26-J - 2X - F'!A19</f>
        <v>0</v>
      </c>
      <c r="B497" s="48"/>
      <c r="C497" s="115">
        <f>'26-J - 2X - F'!C19</f>
        <v>0</v>
      </c>
      <c r="D497" s="50"/>
      <c r="E497" s="115">
        <f>'26-J - 2X - F'!E19</f>
        <v>0</v>
      </c>
      <c r="F497" s="67"/>
      <c r="G497" s="127">
        <f>'26-J - 2X - F'!G19</f>
        <v>0</v>
      </c>
      <c r="H497" s="108">
        <f>'26-J - 2X - F'!H19</f>
        <v>0</v>
      </c>
      <c r="I497" s="108">
        <f>'18-ALL B - 720 - M'!I498</f>
        <v>0</v>
      </c>
    </row>
    <row r="498" spans="1:9" ht="13.5">
      <c r="A498" s="104">
        <f>'26-J - 2X - F'!A20</f>
        <v>0</v>
      </c>
      <c r="B498" s="48"/>
      <c r="C498" s="115">
        <f>'26-J - 2X - F'!C20</f>
        <v>0</v>
      </c>
      <c r="D498" s="50"/>
      <c r="E498" s="115">
        <f>'26-J - 2X - F'!E20</f>
        <v>0</v>
      </c>
      <c r="F498" s="67"/>
      <c r="G498" s="127">
        <f>'26-J - 2X - F'!G20</f>
        <v>0</v>
      </c>
      <c r="H498" s="108">
        <f>'26-J - 2X - F'!H20</f>
        <v>0</v>
      </c>
      <c r="I498" s="108">
        <f>'18-ALL B - 720 - M'!I499</f>
        <v>0</v>
      </c>
    </row>
    <row r="499" spans="1:9" ht="13.5">
      <c r="A499" s="104">
        <f>'26-J - 2X - F'!A21</f>
        <v>0</v>
      </c>
      <c r="B499" s="48"/>
      <c r="C499" s="115">
        <f>'26-J - 2X - F'!C21</f>
        <v>0</v>
      </c>
      <c r="D499" s="50"/>
      <c r="E499" s="115">
        <f>'26-J - 2X - F'!E21</f>
        <v>0</v>
      </c>
      <c r="F499" s="67"/>
      <c r="G499" s="127">
        <f>'26-J - 2X - F'!G21</f>
        <v>0</v>
      </c>
      <c r="H499" s="108">
        <f>'26-J - 2X - F'!H21</f>
        <v>0</v>
      </c>
      <c r="I499" s="108">
        <f>'18-ALL B - 720 - M'!I500</f>
        <v>0</v>
      </c>
    </row>
    <row r="500" spans="1:9" ht="13.5">
      <c r="A500" s="104">
        <f>'26-J - 2X - F'!A22</f>
        <v>0</v>
      </c>
      <c r="B500" s="60"/>
      <c r="C500" s="115">
        <f>'26-J - 2X - F'!C22</f>
        <v>0</v>
      </c>
      <c r="D500" s="50"/>
      <c r="E500" s="115">
        <f>'26-J - 2X - F'!E22</f>
        <v>0</v>
      </c>
      <c r="F500" s="67"/>
      <c r="G500" s="127">
        <f>'26-J - 2X - F'!G22</f>
        <v>0</v>
      </c>
      <c r="H500" s="108">
        <f>'26-J - 2X - F'!H22</f>
        <v>0</v>
      </c>
      <c r="I500" s="108">
        <f>'18-ALL B - 720 - M'!I501</f>
        <v>0</v>
      </c>
    </row>
    <row r="501" spans="1:9" ht="14.25" thickBot="1">
      <c r="A501" s="109">
        <f>'26-J - 2X - F'!A23</f>
        <v>0</v>
      </c>
      <c r="B501" s="53"/>
      <c r="C501" s="120">
        <f>'26-J - 2X - F'!C23</f>
        <v>0</v>
      </c>
      <c r="D501" s="40"/>
      <c r="E501" s="120">
        <f>'26-J - 2X - F'!E23</f>
        <v>0</v>
      </c>
      <c r="F501" s="65"/>
      <c r="G501" s="128">
        <f>'26-J - 2X - F'!G23</f>
        <v>0</v>
      </c>
      <c r="H501" s="113">
        <f>'26-J - 2X - F'!H23</f>
        <v>0</v>
      </c>
      <c r="I501" s="169">
        <f>'18-ALL B - 720 - M'!I502</f>
        <v>0</v>
      </c>
    </row>
    <row r="502" spans="1:9" ht="14.25" thickBot="1">
      <c r="A502" s="57"/>
      <c r="B502" s="58"/>
      <c r="C502" s="121"/>
      <c r="D502" s="36"/>
      <c r="E502" s="121"/>
      <c r="F502" s="68"/>
      <c r="H502" s="56"/>
      <c r="I502">
        <f>'18-ALL B - 720 - M'!I503</f>
        <v>0</v>
      </c>
    </row>
    <row r="503" spans="1:9" s="82" customFormat="1" ht="14.25">
      <c r="A503" s="78" t="s">
        <v>143</v>
      </c>
      <c r="B503" s="79">
        <f>B480+1</f>
        <v>22</v>
      </c>
      <c r="C503" s="117"/>
      <c r="D503" s="80"/>
      <c r="E503" s="117" t="s">
        <v>138</v>
      </c>
      <c r="F503" s="80" t="s">
        <v>139</v>
      </c>
      <c r="G503" s="124" t="s">
        <v>4</v>
      </c>
      <c r="H503" s="73" t="s">
        <v>80</v>
      </c>
      <c r="I503" s="168"/>
    </row>
    <row r="504" spans="1:9" s="69" customFormat="1" ht="13.5" thickBot="1">
      <c r="A504" s="74" t="s">
        <v>6</v>
      </c>
      <c r="B504" s="38"/>
      <c r="C504" s="75" t="s">
        <v>7</v>
      </c>
      <c r="D504" s="65"/>
      <c r="E504" s="75" t="s">
        <v>8</v>
      </c>
      <c r="F504" s="65"/>
      <c r="G504" s="125" t="s">
        <v>148</v>
      </c>
      <c r="H504" s="76" t="s">
        <v>10</v>
      </c>
      <c r="I504" s="167" t="s">
        <v>373</v>
      </c>
    </row>
    <row r="505" spans="1:9" ht="13.5">
      <c r="A505" s="99">
        <f>'35-J - 2- - M'!A4</f>
        <v>1</v>
      </c>
      <c r="B505" s="43"/>
      <c r="C505" s="119" t="str">
        <f>'35-J - 2- - M'!C4</f>
        <v>S.N. G.PULLINO</v>
      </c>
      <c r="D505" s="45"/>
      <c r="E505" s="119" t="str">
        <f>'35-J - 2- - M'!E4</f>
        <v>USTOLIN Federico / NESSI Lorenzo</v>
      </c>
      <c r="F505" s="66"/>
      <c r="G505" s="139">
        <f>'35-J - 2- - M'!G4</f>
        <v>0</v>
      </c>
      <c r="H505" s="103">
        <f>'35-J - 2- - M'!H4</f>
        <v>0</v>
      </c>
      <c r="I505" s="103">
        <f>'18-ALL B - 720 - M'!I506</f>
        <v>0</v>
      </c>
    </row>
    <row r="506" spans="1:9" ht="13.5">
      <c r="A506" s="104">
        <f>'35-J - 2- - M'!A5</f>
        <v>2</v>
      </c>
      <c r="B506" s="48"/>
      <c r="C506" s="115" t="str">
        <f>'35-J - 2- - M'!C5</f>
        <v>C.C. SATURNIA</v>
      </c>
      <c r="D506" s="50"/>
      <c r="E506" s="115" t="str">
        <f>'35-J - 2- - M'!E5</f>
        <v>IUNGWIRTH / FERLUGA M.</v>
      </c>
      <c r="F506" s="67"/>
      <c r="G506" s="140">
        <f>'35-J - 2- - M'!G5</f>
        <v>0</v>
      </c>
      <c r="H506" s="108">
        <f>'35-J - 2- - M'!H5</f>
        <v>0</v>
      </c>
      <c r="I506" s="108">
        <f>'18-ALL B - 720 - M'!I507</f>
        <v>0</v>
      </c>
    </row>
    <row r="507" spans="1:9" ht="13.5">
      <c r="A507" s="104">
        <f>'35-J - 2- - M'!A6</f>
        <v>0</v>
      </c>
      <c r="B507" s="48"/>
      <c r="C507" s="115">
        <f>'35-J - 2- - M'!C6</f>
        <v>0</v>
      </c>
      <c r="D507" s="50"/>
      <c r="E507" s="115">
        <f>'35-J - 2- - M'!E6</f>
        <v>0</v>
      </c>
      <c r="F507" s="67"/>
      <c r="G507" s="140">
        <f>'35-J - 2- - M'!G6</f>
        <v>0</v>
      </c>
      <c r="H507" s="108">
        <f>'35-J - 2- - M'!H6</f>
        <v>0</v>
      </c>
      <c r="I507" s="108">
        <f>'18-ALL B - 720 - M'!I508</f>
        <v>0</v>
      </c>
    </row>
    <row r="508" spans="1:9" ht="13.5">
      <c r="A508" s="104">
        <f>'35-J - 2- - M'!A7</f>
        <v>0</v>
      </c>
      <c r="B508" s="48"/>
      <c r="C508" s="115">
        <f>'35-J - 2- - M'!C7</f>
        <v>0</v>
      </c>
      <c r="D508" s="50"/>
      <c r="E508" s="115">
        <f>'35-J - 2- - M'!E7</f>
        <v>0</v>
      </c>
      <c r="F508" s="67"/>
      <c r="G508" s="140">
        <f>'35-J - 2- - M'!G7</f>
        <v>0</v>
      </c>
      <c r="H508" s="108">
        <f>'35-J - 2- - M'!H7</f>
        <v>0</v>
      </c>
      <c r="I508" s="108">
        <f>'18-ALL B - 720 - M'!I509</f>
        <v>0</v>
      </c>
    </row>
    <row r="509" spans="1:9" ht="13.5">
      <c r="A509" s="104">
        <f>'35-J - 2- - M'!A8</f>
        <v>0</v>
      </c>
      <c r="B509" s="48"/>
      <c r="C509" s="115">
        <f>'35-J - 2- - M'!C8</f>
        <v>0</v>
      </c>
      <c r="D509" s="50"/>
      <c r="E509" s="115">
        <f>'35-J - 2- - M'!E8</f>
        <v>0</v>
      </c>
      <c r="F509" s="67"/>
      <c r="G509" s="140">
        <f>'35-J - 2- - M'!G8</f>
        <v>0</v>
      </c>
      <c r="H509" s="108">
        <f>'35-J - 2- - M'!H8</f>
        <v>0</v>
      </c>
      <c r="I509" s="108">
        <f>'18-ALL B - 720 - M'!I510</f>
        <v>0</v>
      </c>
    </row>
    <row r="510" spans="1:9" ht="13.5">
      <c r="A510" s="104">
        <f>'35-J - 2- - M'!A9</f>
        <v>0</v>
      </c>
      <c r="B510" s="48"/>
      <c r="C510" s="115">
        <f>'35-J - 2- - M'!C9</f>
        <v>0</v>
      </c>
      <c r="D510" s="50"/>
      <c r="E510" s="115">
        <f>'35-J - 2- - M'!E9</f>
        <v>0</v>
      </c>
      <c r="F510" s="67"/>
      <c r="G510" s="140">
        <f>'35-J - 2- - M'!G9</f>
        <v>0</v>
      </c>
      <c r="H510" s="108">
        <f>'35-J - 2- - M'!H9</f>
        <v>0</v>
      </c>
      <c r="I510" s="108">
        <f>'18-ALL B - 720 - M'!I511</f>
        <v>0</v>
      </c>
    </row>
    <row r="511" spans="1:9" ht="13.5">
      <c r="A511" s="104">
        <f>'35-J - 2- - M'!A10</f>
        <v>0</v>
      </c>
      <c r="B511" s="48"/>
      <c r="C511" s="115">
        <f>'35-J - 2- - M'!C10</f>
        <v>0</v>
      </c>
      <c r="D511" s="50"/>
      <c r="E511" s="115">
        <f>'35-J - 2- - M'!E10</f>
        <v>0</v>
      </c>
      <c r="F511" s="67"/>
      <c r="G511" s="140">
        <f>'35-J - 2- - M'!G10</f>
        <v>0</v>
      </c>
      <c r="H511" s="108">
        <f>'35-J - 2- - M'!H10</f>
        <v>0</v>
      </c>
      <c r="I511" s="108">
        <f>'18-ALL B - 720 - M'!I512</f>
        <v>0</v>
      </c>
    </row>
    <row r="512" spans="1:9" ht="13.5">
      <c r="A512" s="104">
        <f>'35-J - 2- - M'!A11</f>
        <v>0</v>
      </c>
      <c r="B512" s="48"/>
      <c r="C512" s="115">
        <f>'35-J - 2- - M'!C11</f>
        <v>0</v>
      </c>
      <c r="D512" s="50"/>
      <c r="E512" s="115">
        <f>'35-J - 2- - M'!E11</f>
        <v>0</v>
      </c>
      <c r="F512" s="67"/>
      <c r="G512" s="140">
        <f>'35-J - 2- - M'!G11</f>
        <v>0</v>
      </c>
      <c r="H512" s="108">
        <f>'35-J - 2- - M'!H11</f>
        <v>0</v>
      </c>
      <c r="I512" s="108">
        <f>'18-ALL B - 720 - M'!I513</f>
        <v>0</v>
      </c>
    </row>
    <row r="513" spans="1:9" ht="13.5">
      <c r="A513" s="104">
        <f>'35-J - 2- - M'!A12</f>
        <v>0</v>
      </c>
      <c r="B513" s="48"/>
      <c r="C513" s="115">
        <f>'35-J - 2- - M'!C12</f>
        <v>0</v>
      </c>
      <c r="D513" s="50"/>
      <c r="E513" s="115">
        <f>'35-J - 2- - M'!E12</f>
        <v>0</v>
      </c>
      <c r="F513" s="67"/>
      <c r="G513" s="140">
        <f>'35-J - 2- - M'!G12</f>
        <v>0</v>
      </c>
      <c r="H513" s="108">
        <f>'35-J - 2- - M'!H12</f>
        <v>0</v>
      </c>
      <c r="I513" s="108">
        <f>'18-ALL B - 720 - M'!I514</f>
        <v>0</v>
      </c>
    </row>
    <row r="514" spans="1:9" ht="13.5">
      <c r="A514" s="104">
        <f>'35-J - 2- - M'!A13</f>
        <v>0</v>
      </c>
      <c r="B514" s="48"/>
      <c r="C514" s="115">
        <f>'35-J - 2- - M'!C13</f>
        <v>0</v>
      </c>
      <c r="D514" s="50"/>
      <c r="E514" s="115">
        <f>'35-J - 2- - M'!E13</f>
        <v>0</v>
      </c>
      <c r="F514" s="67"/>
      <c r="G514" s="140">
        <f>'35-J - 2- - M'!G13</f>
        <v>0</v>
      </c>
      <c r="H514" s="108">
        <f>'35-J - 2- - M'!H13</f>
        <v>0</v>
      </c>
      <c r="I514" s="108">
        <f>'18-ALL B - 720 - M'!I515</f>
        <v>0</v>
      </c>
    </row>
    <row r="515" spans="1:9" ht="13.5">
      <c r="A515" s="104">
        <f>'35-J - 2- - M'!A14</f>
        <v>0</v>
      </c>
      <c r="B515" s="48"/>
      <c r="C515" s="115">
        <f>'35-J - 2- - M'!C14</f>
        <v>0</v>
      </c>
      <c r="D515" s="50"/>
      <c r="E515" s="115">
        <f>'35-J - 2- - M'!E14</f>
        <v>0</v>
      </c>
      <c r="F515" s="67"/>
      <c r="G515" s="140">
        <f>'35-J - 2- - M'!G14</f>
        <v>0</v>
      </c>
      <c r="H515" s="108">
        <f>'35-J - 2- - M'!H14</f>
        <v>0</v>
      </c>
      <c r="I515" s="108">
        <f>'18-ALL B - 720 - M'!I516</f>
        <v>0</v>
      </c>
    </row>
    <row r="516" spans="1:9" ht="13.5">
      <c r="A516" s="104">
        <f>'35-J - 2- - M'!A15</f>
        <v>0</v>
      </c>
      <c r="B516" s="48"/>
      <c r="C516" s="115">
        <f>'35-J - 2- - M'!C15</f>
        <v>0</v>
      </c>
      <c r="D516" s="50"/>
      <c r="E516" s="115">
        <f>'35-J - 2- - M'!E15</f>
        <v>0</v>
      </c>
      <c r="F516" s="67"/>
      <c r="G516" s="140">
        <f>'35-J - 2- - M'!G15</f>
        <v>0</v>
      </c>
      <c r="H516" s="108">
        <f>'35-J - 2- - M'!H15</f>
        <v>0</v>
      </c>
      <c r="I516" s="108">
        <f>'18-ALL B - 720 - M'!I517</f>
        <v>0</v>
      </c>
    </row>
    <row r="517" spans="1:9" ht="13.5">
      <c r="A517" s="104">
        <f>'35-J - 2- - M'!A16</f>
        <v>0</v>
      </c>
      <c r="B517" s="48"/>
      <c r="C517" s="115">
        <f>'35-J - 2- - M'!C16</f>
        <v>0</v>
      </c>
      <c r="D517" s="50"/>
      <c r="E517" s="115">
        <f>'35-J - 2- - M'!E16</f>
        <v>0</v>
      </c>
      <c r="F517" s="67"/>
      <c r="G517" s="140">
        <f>'35-J - 2- - M'!G16</f>
        <v>0</v>
      </c>
      <c r="H517" s="108">
        <f>'35-J - 2- - M'!H16</f>
        <v>0</v>
      </c>
      <c r="I517" s="108">
        <f>'18-ALL B - 720 - M'!I518</f>
        <v>0</v>
      </c>
    </row>
    <row r="518" spans="1:9" ht="13.5">
      <c r="A518" s="104">
        <f>'35-J - 2- - M'!A17</f>
        <v>0</v>
      </c>
      <c r="B518" s="48"/>
      <c r="C518" s="115">
        <f>'35-J - 2- - M'!C17</f>
        <v>0</v>
      </c>
      <c r="D518" s="50"/>
      <c r="E518" s="115">
        <f>'35-J - 2- - M'!E17</f>
        <v>0</v>
      </c>
      <c r="F518" s="67"/>
      <c r="G518" s="140">
        <f>'35-J - 2- - M'!G17</f>
        <v>0</v>
      </c>
      <c r="H518" s="108">
        <f>'35-J - 2- - M'!H17</f>
        <v>0</v>
      </c>
      <c r="I518" s="108">
        <f>'18-ALL B - 720 - M'!I519</f>
        <v>0</v>
      </c>
    </row>
    <row r="519" spans="1:9" ht="13.5">
      <c r="A519" s="104">
        <f>'35-J - 2- - M'!A18</f>
        <v>0</v>
      </c>
      <c r="B519" s="48"/>
      <c r="C519" s="115">
        <f>'35-J - 2- - M'!C18</f>
        <v>0</v>
      </c>
      <c r="D519" s="50"/>
      <c r="E519" s="115">
        <f>'35-J - 2- - M'!E18</f>
        <v>0</v>
      </c>
      <c r="F519" s="67"/>
      <c r="G519" s="140">
        <f>'35-J - 2- - M'!G18</f>
        <v>0</v>
      </c>
      <c r="H519" s="108">
        <f>'35-J - 2- - M'!H18</f>
        <v>0</v>
      </c>
      <c r="I519" s="108">
        <f>'18-ALL B - 720 - M'!I520</f>
        <v>0</v>
      </c>
    </row>
    <row r="520" spans="1:9" ht="13.5">
      <c r="A520" s="104">
        <f>'35-J - 2- - M'!A19</f>
        <v>0</v>
      </c>
      <c r="B520" s="48"/>
      <c r="C520" s="115">
        <f>'35-J - 2- - M'!C19</f>
        <v>0</v>
      </c>
      <c r="D520" s="50"/>
      <c r="E520" s="115">
        <f>'35-J - 2- - M'!E19</f>
        <v>0</v>
      </c>
      <c r="F520" s="67"/>
      <c r="G520" s="140">
        <f>'35-J - 2- - M'!G19</f>
        <v>0</v>
      </c>
      <c r="H520" s="108">
        <f>'35-J - 2- - M'!H19</f>
        <v>0</v>
      </c>
      <c r="I520" s="108">
        <f>'18-ALL B - 720 - M'!I521</f>
        <v>0</v>
      </c>
    </row>
    <row r="521" spans="1:9" ht="13.5">
      <c r="A521" s="104">
        <f>'35-J - 2- - M'!A20</f>
        <v>0</v>
      </c>
      <c r="B521" s="48"/>
      <c r="C521" s="115">
        <f>'35-J - 2- - M'!C20</f>
        <v>0</v>
      </c>
      <c r="D521" s="50"/>
      <c r="E521" s="115">
        <f>'35-J - 2- - M'!E20</f>
        <v>0</v>
      </c>
      <c r="F521" s="67"/>
      <c r="G521" s="140">
        <f>'35-J - 2- - M'!G20</f>
        <v>0</v>
      </c>
      <c r="H521" s="108">
        <f>'35-J - 2- - M'!H20</f>
        <v>0</v>
      </c>
      <c r="I521" s="108">
        <f>'18-ALL B - 720 - M'!I522</f>
        <v>0</v>
      </c>
    </row>
    <row r="522" spans="1:9" ht="13.5">
      <c r="A522" s="104">
        <f>'35-J - 2- - M'!A21</f>
        <v>0</v>
      </c>
      <c r="B522" s="48"/>
      <c r="C522" s="115">
        <f>'35-J - 2- - M'!C21</f>
        <v>0</v>
      </c>
      <c r="D522" s="50"/>
      <c r="E522" s="115">
        <f>'35-J - 2- - M'!E21</f>
        <v>0</v>
      </c>
      <c r="F522" s="67"/>
      <c r="G522" s="140">
        <f>'35-J - 2- - M'!G21</f>
        <v>0</v>
      </c>
      <c r="H522" s="108">
        <f>'35-J - 2- - M'!H21</f>
        <v>0</v>
      </c>
      <c r="I522" s="108">
        <f>'18-ALL B - 720 - M'!I523</f>
        <v>0</v>
      </c>
    </row>
    <row r="523" spans="1:9" ht="13.5">
      <c r="A523" s="104">
        <f>'35-J - 2- - M'!A22</f>
        <v>0</v>
      </c>
      <c r="B523" s="60"/>
      <c r="C523" s="115">
        <f>'35-J - 2- - M'!C22</f>
        <v>0</v>
      </c>
      <c r="D523" s="50"/>
      <c r="E523" s="115">
        <f>'35-J - 2- - M'!E22</f>
        <v>0</v>
      </c>
      <c r="F523" s="67"/>
      <c r="G523" s="140">
        <f>'35-J - 2- - M'!G22</f>
        <v>0</v>
      </c>
      <c r="H523" s="108">
        <f>'35-J - 2- - M'!H22</f>
        <v>0</v>
      </c>
      <c r="I523" s="108">
        <f>'18-ALL B - 720 - M'!I524</f>
        <v>0</v>
      </c>
    </row>
    <row r="524" spans="1:9" ht="14.25" thickBot="1">
      <c r="A524" s="109">
        <f>'35-J - 2- - M'!A23</f>
        <v>0</v>
      </c>
      <c r="B524" s="53"/>
      <c r="C524" s="120">
        <f>'35-J - 2- - M'!C23</f>
        <v>0</v>
      </c>
      <c r="D524" s="40"/>
      <c r="E524" s="120">
        <f>'35-J - 2- - M'!E23</f>
        <v>0</v>
      </c>
      <c r="F524" s="65"/>
      <c r="G524" s="141">
        <f>'35-J - 2- - M'!G23</f>
        <v>0</v>
      </c>
      <c r="H524" s="113">
        <f>'35-J - 2- - M'!H23</f>
        <v>0</v>
      </c>
      <c r="I524" s="171">
        <f>'18-ALL B - 720 - M'!I525</f>
        <v>0</v>
      </c>
    </row>
    <row r="525" spans="1:9" ht="14.25" thickBot="1">
      <c r="A525" s="57"/>
      <c r="B525" s="58"/>
      <c r="C525" s="121"/>
      <c r="D525" s="36"/>
      <c r="E525" s="121"/>
      <c r="F525" s="68"/>
      <c r="H525" s="56"/>
      <c r="I525">
        <f>'18-ALL B - 720 - M'!I526</f>
        <v>0</v>
      </c>
    </row>
    <row r="526" spans="1:9" s="82" customFormat="1" ht="14.25">
      <c r="A526" s="78" t="s">
        <v>143</v>
      </c>
      <c r="B526" s="79">
        <f>B503+1</f>
        <v>23</v>
      </c>
      <c r="C526" s="117"/>
      <c r="D526" s="80"/>
      <c r="E526" s="117" t="s">
        <v>135</v>
      </c>
      <c r="F526" s="80" t="s">
        <v>139</v>
      </c>
      <c r="G526" s="124" t="s">
        <v>4</v>
      </c>
      <c r="H526" s="73" t="s">
        <v>80</v>
      </c>
      <c r="I526" s="168"/>
    </row>
    <row r="527" spans="1:9" s="69" customFormat="1" ht="13.5" thickBot="1">
      <c r="A527" s="74" t="s">
        <v>6</v>
      </c>
      <c r="B527" s="38"/>
      <c r="C527" s="75" t="s">
        <v>7</v>
      </c>
      <c r="D527" s="65"/>
      <c r="E527" s="75" t="s">
        <v>8</v>
      </c>
      <c r="F527" s="65"/>
      <c r="G527" s="125" t="s">
        <v>148</v>
      </c>
      <c r="H527" s="76" t="s">
        <v>10</v>
      </c>
      <c r="I527" s="167" t="s">
        <v>373</v>
      </c>
    </row>
    <row r="528" spans="1:9" ht="13.5">
      <c r="A528" s="99">
        <f>'39-J - 4X - M'!A4</f>
        <v>1</v>
      </c>
      <c r="B528" s="43"/>
      <c r="C528" s="119" t="str">
        <f>'39-J - 4X - M'!C4</f>
        <v>C.C. SATURNIA</v>
      </c>
      <c r="D528" s="45"/>
      <c r="E528" s="119" t="str">
        <f>'39-J - 4X - M'!E4</f>
        <v>NESSI L./PANTECA S./IUNGWIRTH H./FERLUGA M.</v>
      </c>
      <c r="F528" s="66"/>
      <c r="G528" s="126">
        <f>'39-J - 4X - M'!G4</f>
        <v>0</v>
      </c>
      <c r="H528" s="103">
        <f>'39-J - 4X - M'!H4</f>
        <v>0</v>
      </c>
      <c r="I528" s="103">
        <f>'18-ALL B - 720 - M'!I529</f>
        <v>0</v>
      </c>
    </row>
    <row r="529" spans="1:9" ht="13.5">
      <c r="A529" s="104">
        <f>'39-J - 4X - M'!A5</f>
        <v>2</v>
      </c>
      <c r="B529" s="48"/>
      <c r="C529" s="115" t="str">
        <f>'39-J - 4X - M'!C5</f>
        <v>S.N. G.PULLINO</v>
      </c>
      <c r="D529" s="50"/>
      <c r="E529" s="115" t="str">
        <f>'39-J - 4X - M'!E5</f>
        <v>COSTAGLIOLA A./SANTIN M./PIZZAMUS T./TREBIAN Z.</v>
      </c>
      <c r="F529" s="67"/>
      <c r="G529" s="127">
        <f>'39-J - 4X - M'!G5</f>
        <v>0</v>
      </c>
      <c r="H529" s="108">
        <f>'39-J - 4X - M'!H5</f>
        <v>0</v>
      </c>
      <c r="I529" s="108">
        <f>'18-ALL B - 720 - M'!I530</f>
        <v>0</v>
      </c>
    </row>
    <row r="530" spans="1:9" ht="13.5">
      <c r="A530" s="104">
        <f>'39-J - 4X - M'!A6</f>
        <v>0</v>
      </c>
      <c r="B530" s="48"/>
      <c r="C530" s="115">
        <f>'39-J - 4X - M'!C6</f>
        <v>0</v>
      </c>
      <c r="D530" s="50"/>
      <c r="E530" s="115">
        <f>'39-J - 4X - M'!E6</f>
        <v>0</v>
      </c>
      <c r="F530" s="67"/>
      <c r="G530" s="127">
        <f>'39-J - 4X - M'!G6</f>
        <v>0</v>
      </c>
      <c r="H530" s="108">
        <f>'39-J - 4X - M'!H6</f>
        <v>0</v>
      </c>
      <c r="I530" s="108">
        <f>'18-ALL B - 720 - M'!I531</f>
        <v>0</v>
      </c>
    </row>
    <row r="531" spans="1:9" ht="13.5">
      <c r="A531" s="104">
        <f>'39-J - 4X - M'!A7</f>
        <v>0</v>
      </c>
      <c r="B531" s="48"/>
      <c r="C531" s="115">
        <f>'39-J - 4X - M'!C7</f>
        <v>0</v>
      </c>
      <c r="D531" s="50"/>
      <c r="E531" s="115">
        <f>'39-J - 4X - M'!E7</f>
        <v>0</v>
      </c>
      <c r="F531" s="67"/>
      <c r="G531" s="127">
        <f>'39-J - 4X - M'!G7</f>
        <v>0</v>
      </c>
      <c r="H531" s="108">
        <f>'39-J - 4X - M'!H7</f>
        <v>0</v>
      </c>
      <c r="I531" s="108">
        <f>'18-ALL B - 720 - M'!I532</f>
        <v>0</v>
      </c>
    </row>
    <row r="532" spans="1:9" ht="13.5">
      <c r="A532" s="104">
        <f>'39-J - 4X - M'!A8</f>
        <v>0</v>
      </c>
      <c r="B532" s="48"/>
      <c r="C532" s="115">
        <f>'39-J - 4X - M'!C8</f>
        <v>0</v>
      </c>
      <c r="D532" s="50"/>
      <c r="E532" s="115">
        <f>'39-J - 4X - M'!E8</f>
        <v>0</v>
      </c>
      <c r="F532" s="67"/>
      <c r="G532" s="127">
        <f>'39-J - 4X - M'!G8</f>
        <v>0</v>
      </c>
      <c r="H532" s="108">
        <f>'39-J - 4X - M'!H8</f>
        <v>0</v>
      </c>
      <c r="I532" s="108">
        <f>'18-ALL B - 720 - M'!I533</f>
        <v>0</v>
      </c>
    </row>
    <row r="533" spans="1:9" ht="13.5">
      <c r="A533" s="104">
        <f>'39-J - 4X - M'!A9</f>
        <v>0</v>
      </c>
      <c r="B533" s="48"/>
      <c r="C533" s="115">
        <f>'39-J - 4X - M'!C9</f>
        <v>0</v>
      </c>
      <c r="D533" s="50"/>
      <c r="E533" s="115">
        <f>'39-J - 4X - M'!E9</f>
        <v>0</v>
      </c>
      <c r="F533" s="67"/>
      <c r="G533" s="127">
        <f>'39-J - 4X - M'!G9</f>
        <v>0</v>
      </c>
      <c r="H533" s="108">
        <f>'39-J - 4X - M'!H9</f>
        <v>0</v>
      </c>
      <c r="I533" s="108">
        <f>'18-ALL B - 720 - M'!I534</f>
        <v>0</v>
      </c>
    </row>
    <row r="534" spans="1:9" ht="13.5">
      <c r="A534" s="104">
        <f>'39-J - 4X - M'!A10</f>
        <v>0</v>
      </c>
      <c r="B534" s="48"/>
      <c r="C534" s="115">
        <f>'39-J - 4X - M'!C10</f>
        <v>0</v>
      </c>
      <c r="D534" s="50"/>
      <c r="E534" s="115">
        <f>'39-J - 4X - M'!E10</f>
        <v>0</v>
      </c>
      <c r="F534" s="67"/>
      <c r="G534" s="127">
        <f>'39-J - 4X - M'!G10</f>
        <v>0</v>
      </c>
      <c r="H534" s="108">
        <f>'39-J - 4X - M'!H10</f>
        <v>0</v>
      </c>
      <c r="I534" s="108">
        <f>'18-ALL B - 720 - M'!I535</f>
        <v>0</v>
      </c>
    </row>
    <row r="535" spans="1:9" ht="13.5">
      <c r="A535" s="104">
        <f>'39-J - 4X - M'!A11</f>
        <v>0</v>
      </c>
      <c r="B535" s="48"/>
      <c r="C535" s="115">
        <f>'39-J - 4X - M'!C11</f>
        <v>0</v>
      </c>
      <c r="D535" s="50"/>
      <c r="E535" s="115">
        <f>'39-J - 4X - M'!E11</f>
        <v>0</v>
      </c>
      <c r="F535" s="67"/>
      <c r="G535" s="127">
        <f>'39-J - 4X - M'!G11</f>
        <v>0</v>
      </c>
      <c r="H535" s="108">
        <f>'39-J - 4X - M'!H11</f>
        <v>0</v>
      </c>
      <c r="I535" s="108">
        <f>'18-ALL B - 720 - M'!I536</f>
        <v>0</v>
      </c>
    </row>
    <row r="536" spans="1:9" ht="13.5">
      <c r="A536" s="104">
        <f>'39-J - 4X - M'!A12</f>
        <v>0</v>
      </c>
      <c r="B536" s="48"/>
      <c r="C536" s="115">
        <f>'39-J - 4X - M'!C12</f>
        <v>0</v>
      </c>
      <c r="D536" s="50"/>
      <c r="E536" s="115">
        <f>'39-J - 4X - M'!E12</f>
        <v>0</v>
      </c>
      <c r="F536" s="67"/>
      <c r="G536" s="127">
        <f>'39-J - 4X - M'!G12</f>
        <v>0</v>
      </c>
      <c r="H536" s="108">
        <f>'39-J - 4X - M'!H12</f>
        <v>0</v>
      </c>
      <c r="I536" s="108">
        <f>'18-ALL B - 720 - M'!I537</f>
        <v>0</v>
      </c>
    </row>
    <row r="537" spans="1:9" ht="13.5">
      <c r="A537" s="104">
        <f>'39-J - 4X - M'!A13</f>
        <v>0</v>
      </c>
      <c r="B537" s="48"/>
      <c r="C537" s="115">
        <f>'39-J - 4X - M'!C13</f>
        <v>0</v>
      </c>
      <c r="D537" s="50"/>
      <c r="E537" s="115">
        <f>'39-J - 4X - M'!E13</f>
        <v>0</v>
      </c>
      <c r="F537" s="67"/>
      <c r="G537" s="127">
        <f>'39-J - 4X - M'!G13</f>
        <v>0</v>
      </c>
      <c r="H537" s="108">
        <f>'39-J - 4X - M'!H13</f>
        <v>0</v>
      </c>
      <c r="I537" s="108">
        <f>'18-ALL B - 720 - M'!I538</f>
        <v>0</v>
      </c>
    </row>
    <row r="538" spans="1:9" ht="13.5">
      <c r="A538" s="104">
        <f>'39-J - 4X - M'!A14</f>
        <v>0</v>
      </c>
      <c r="B538" s="48"/>
      <c r="C538" s="115">
        <f>'39-J - 4X - M'!C14</f>
        <v>0</v>
      </c>
      <c r="D538" s="50"/>
      <c r="E538" s="115">
        <f>'39-J - 4X - M'!E14</f>
        <v>0</v>
      </c>
      <c r="F538" s="67"/>
      <c r="G538" s="127">
        <f>'39-J - 4X - M'!G14</f>
        <v>0</v>
      </c>
      <c r="H538" s="108">
        <f>'39-J - 4X - M'!H14</f>
        <v>0</v>
      </c>
      <c r="I538" s="108">
        <f>'18-ALL B - 720 - M'!I539</f>
        <v>0</v>
      </c>
    </row>
    <row r="539" spans="1:9" ht="13.5">
      <c r="A539" s="104">
        <f>'39-J - 4X - M'!A15</f>
        <v>0</v>
      </c>
      <c r="B539" s="48"/>
      <c r="C539" s="115">
        <f>'39-J - 4X - M'!C15</f>
        <v>0</v>
      </c>
      <c r="D539" s="50"/>
      <c r="E539" s="115">
        <f>'39-J - 4X - M'!E15</f>
        <v>0</v>
      </c>
      <c r="F539" s="67"/>
      <c r="G539" s="127">
        <f>'39-J - 4X - M'!G15</f>
        <v>0</v>
      </c>
      <c r="H539" s="108">
        <f>'39-J - 4X - M'!H15</f>
        <v>0</v>
      </c>
      <c r="I539" s="108">
        <f>'18-ALL B - 720 - M'!I540</f>
        <v>0</v>
      </c>
    </row>
    <row r="540" spans="1:9" ht="13.5">
      <c r="A540" s="104">
        <f>'39-J - 4X - M'!A16</f>
        <v>0</v>
      </c>
      <c r="B540" s="48"/>
      <c r="C540" s="115">
        <f>'39-J - 4X - M'!C16</f>
        <v>0</v>
      </c>
      <c r="D540" s="50"/>
      <c r="E540" s="115">
        <f>'39-J - 4X - M'!E16</f>
        <v>0</v>
      </c>
      <c r="F540" s="67"/>
      <c r="G540" s="127">
        <f>'39-J - 4X - M'!G16</f>
        <v>0</v>
      </c>
      <c r="H540" s="108">
        <f>'39-J - 4X - M'!H16</f>
        <v>0</v>
      </c>
      <c r="I540" s="108">
        <f>'18-ALL B - 720 - M'!I541</f>
        <v>0</v>
      </c>
    </row>
    <row r="541" spans="1:9" ht="13.5">
      <c r="A541" s="104">
        <f>'39-J - 4X - M'!A17</f>
        <v>0</v>
      </c>
      <c r="B541" s="48"/>
      <c r="C541" s="115">
        <f>'39-J - 4X - M'!C17</f>
        <v>0</v>
      </c>
      <c r="D541" s="50"/>
      <c r="E541" s="115">
        <f>'39-J - 4X - M'!E17</f>
        <v>0</v>
      </c>
      <c r="F541" s="67"/>
      <c r="G541" s="127">
        <f>'39-J - 4X - M'!G17</f>
        <v>0</v>
      </c>
      <c r="H541" s="108">
        <f>'39-J - 4X - M'!H17</f>
        <v>0</v>
      </c>
      <c r="I541" s="108">
        <f>'18-ALL B - 720 - M'!I542</f>
        <v>0</v>
      </c>
    </row>
    <row r="542" spans="1:9" ht="13.5">
      <c r="A542" s="104">
        <f>'39-J - 4X - M'!A18</f>
        <v>0</v>
      </c>
      <c r="B542" s="48"/>
      <c r="C542" s="115">
        <f>'39-J - 4X - M'!C18</f>
        <v>0</v>
      </c>
      <c r="D542" s="50"/>
      <c r="E542" s="115">
        <f>'39-J - 4X - M'!E18</f>
        <v>0</v>
      </c>
      <c r="F542" s="67"/>
      <c r="G542" s="127">
        <f>'39-J - 4X - M'!G18</f>
        <v>0</v>
      </c>
      <c r="H542" s="108">
        <f>'39-J - 4X - M'!H18</f>
        <v>0</v>
      </c>
      <c r="I542" s="108">
        <f>'18-ALL B - 720 - M'!I543</f>
        <v>0</v>
      </c>
    </row>
    <row r="543" spans="1:9" ht="13.5">
      <c r="A543" s="104">
        <f>'39-J - 4X - M'!A19</f>
        <v>0</v>
      </c>
      <c r="B543" s="48"/>
      <c r="C543" s="115">
        <f>'39-J - 4X - M'!C19</f>
        <v>0</v>
      </c>
      <c r="D543" s="50"/>
      <c r="E543" s="115">
        <f>'39-J - 4X - M'!E19</f>
        <v>0</v>
      </c>
      <c r="F543" s="67"/>
      <c r="G543" s="127">
        <f>'39-J - 4X - M'!G19</f>
        <v>0</v>
      </c>
      <c r="H543" s="108">
        <f>'39-J - 4X - M'!H19</f>
        <v>0</v>
      </c>
      <c r="I543" s="108">
        <f>'18-ALL B - 720 - M'!I544</f>
        <v>0</v>
      </c>
    </row>
    <row r="544" spans="1:9" ht="13.5">
      <c r="A544" s="104">
        <f>'39-J - 4X - M'!A20</f>
        <v>0</v>
      </c>
      <c r="B544" s="48"/>
      <c r="C544" s="115">
        <f>'39-J - 4X - M'!C20</f>
        <v>0</v>
      </c>
      <c r="D544" s="50"/>
      <c r="E544" s="115">
        <f>'39-J - 4X - M'!E20</f>
        <v>0</v>
      </c>
      <c r="F544" s="67"/>
      <c r="G544" s="127">
        <f>'39-J - 4X - M'!G20</f>
        <v>0</v>
      </c>
      <c r="H544" s="108">
        <f>'39-J - 4X - M'!H20</f>
        <v>0</v>
      </c>
      <c r="I544" s="108">
        <f>'18-ALL B - 720 - M'!I545</f>
        <v>0</v>
      </c>
    </row>
    <row r="545" spans="1:9" ht="13.5">
      <c r="A545" s="104">
        <f>'39-J - 4X - M'!A21</f>
        <v>0</v>
      </c>
      <c r="B545" s="48"/>
      <c r="C545" s="115">
        <f>'39-J - 4X - M'!C21</f>
        <v>0</v>
      </c>
      <c r="D545" s="50"/>
      <c r="E545" s="115">
        <f>'39-J - 4X - M'!E21</f>
        <v>0</v>
      </c>
      <c r="F545" s="67"/>
      <c r="G545" s="127">
        <f>'39-J - 4X - M'!G21</f>
        <v>0</v>
      </c>
      <c r="H545" s="108">
        <f>'39-J - 4X - M'!H21</f>
        <v>0</v>
      </c>
      <c r="I545" s="108">
        <f>'18-ALL B - 720 - M'!I546</f>
        <v>0</v>
      </c>
    </row>
    <row r="546" spans="1:9" ht="13.5">
      <c r="A546" s="104">
        <f>'39-J - 4X - M'!A22</f>
        <v>0</v>
      </c>
      <c r="B546" s="60"/>
      <c r="C546" s="115">
        <f>'39-J - 4X - M'!C22</f>
        <v>0</v>
      </c>
      <c r="D546" s="50"/>
      <c r="E546" s="115">
        <f>'39-J - 4X - M'!E22</f>
        <v>0</v>
      </c>
      <c r="F546" s="67"/>
      <c r="G546" s="127">
        <f>'39-J - 4X - M'!G22</f>
        <v>0</v>
      </c>
      <c r="H546" s="108">
        <f>'39-J - 4X - M'!H22</f>
        <v>0</v>
      </c>
      <c r="I546" s="108">
        <f>'18-ALL B - 720 - M'!I547</f>
        <v>0</v>
      </c>
    </row>
    <row r="547" spans="1:9" ht="14.25" thickBot="1">
      <c r="A547" s="109">
        <f>'39-J - 4X - M'!A23</f>
        <v>0</v>
      </c>
      <c r="B547" s="53"/>
      <c r="C547" s="120">
        <f>'39-J - 4X - M'!C23</f>
        <v>0</v>
      </c>
      <c r="D547" s="40"/>
      <c r="E547" s="120">
        <f>'39-J - 4X - M'!E23</f>
        <v>0</v>
      </c>
      <c r="F547" s="65"/>
      <c r="G547" s="128">
        <f>'39-J - 4X - M'!G23</f>
        <v>0</v>
      </c>
      <c r="H547" s="113">
        <f>'39-J - 4X - M'!H23</f>
        <v>0</v>
      </c>
      <c r="I547" s="169">
        <f>'18-ALL B - 720 - M'!I548</f>
        <v>0</v>
      </c>
    </row>
    <row r="548" spans="1:9" ht="14.25" thickBot="1">
      <c r="A548" s="57"/>
      <c r="B548" s="58"/>
      <c r="C548" s="121"/>
      <c r="D548" s="36"/>
      <c r="E548" s="121"/>
      <c r="F548" s="68"/>
      <c r="H548" s="56"/>
      <c r="I548">
        <f>'18-ALL B - 720 - M'!I549</f>
        <v>0</v>
      </c>
    </row>
    <row r="549" spans="1:9" s="82" customFormat="1" ht="14.25">
      <c r="A549" s="78" t="s">
        <v>143</v>
      </c>
      <c r="B549" s="79">
        <f>B526+1</f>
        <v>24</v>
      </c>
      <c r="C549" s="117"/>
      <c r="D549" s="80"/>
      <c r="E549" s="117" t="s">
        <v>136</v>
      </c>
      <c r="F549" s="80" t="s">
        <v>140</v>
      </c>
      <c r="G549" s="124" t="s">
        <v>4</v>
      </c>
      <c r="H549" s="73" t="s">
        <v>80</v>
      </c>
      <c r="I549" s="168"/>
    </row>
    <row r="550" spans="1:9" s="69" customFormat="1" ht="13.5" thickBot="1">
      <c r="A550" s="74" t="s">
        <v>6</v>
      </c>
      <c r="B550" s="38"/>
      <c r="C550" s="75" t="s">
        <v>7</v>
      </c>
      <c r="D550" s="65"/>
      <c r="E550" s="75" t="s">
        <v>8</v>
      </c>
      <c r="F550" s="65"/>
      <c r="G550" s="125" t="s">
        <v>148</v>
      </c>
      <c r="H550" s="76" t="s">
        <v>10</v>
      </c>
      <c r="I550" s="167" t="s">
        <v>373</v>
      </c>
    </row>
    <row r="551" spans="1:9" ht="13.5">
      <c r="A551" s="99">
        <f>'37-PL - 1X - M'!A4</f>
        <v>1</v>
      </c>
      <c r="B551" s="43"/>
      <c r="C551" s="119" t="str">
        <f>'37-PL - 1X - M'!C4</f>
        <v>C.C. SATURNIA</v>
      </c>
      <c r="D551" s="45"/>
      <c r="E551" s="119" t="str">
        <f>'37-PL - 1X - M'!E4</f>
        <v>REDIVO Daniele</v>
      </c>
      <c r="F551" s="66"/>
      <c r="G551" s="126">
        <f>'37-PL - 1X - M'!G4</f>
        <v>0</v>
      </c>
      <c r="H551" s="103">
        <f>'37-PL - 1X - M'!H4</f>
        <v>0</v>
      </c>
      <c r="I551" s="103">
        <f>'18-ALL B - 720 - M'!I552</f>
        <v>0</v>
      </c>
    </row>
    <row r="552" spans="1:9" ht="13.5">
      <c r="A552" s="104">
        <f>'37-PL - 1X - M'!A5</f>
        <v>2</v>
      </c>
      <c r="B552" s="48"/>
      <c r="C552" s="115" t="str">
        <f>'37-PL - 1X - M'!C5</f>
        <v>S.C.TIMAVO</v>
      </c>
      <c r="D552" s="50"/>
      <c r="E552" s="115" t="str">
        <f>'37-PL - 1X - M'!E5</f>
        <v>NOVELLO Luca</v>
      </c>
      <c r="F552" s="67"/>
      <c r="G552" s="127">
        <f>'37-PL - 1X - M'!G5</f>
        <v>0</v>
      </c>
      <c r="H552" s="108">
        <f>'37-PL - 1X - M'!H5</f>
        <v>0</v>
      </c>
      <c r="I552" s="108">
        <f>'18-ALL B - 720 - M'!I553</f>
        <v>0</v>
      </c>
    </row>
    <row r="553" spans="1:9" ht="13.5">
      <c r="A553" s="104">
        <f>'37-PL - 1X - M'!A6</f>
        <v>3</v>
      </c>
      <c r="B553" s="48"/>
      <c r="C553" s="115" t="str">
        <f>'37-PL - 1X - M'!C6</f>
        <v>C.C. SATURNIA</v>
      </c>
      <c r="D553" s="50"/>
      <c r="E553" s="115" t="str">
        <f>'37-PL - 1X - M'!E6</f>
        <v>BORGINO Giulio</v>
      </c>
      <c r="F553" s="67"/>
      <c r="G553" s="127">
        <f>'37-PL - 1X - M'!G6</f>
        <v>0</v>
      </c>
      <c r="H553" s="108">
        <f>'37-PL - 1X - M'!H6</f>
        <v>0</v>
      </c>
      <c r="I553" s="108">
        <f>'18-ALL B - 720 - M'!I554</f>
        <v>0</v>
      </c>
    </row>
    <row r="554" spans="1:9" ht="13.5">
      <c r="A554" s="104">
        <f>'37-PL - 1X - M'!A7</f>
        <v>4</v>
      </c>
      <c r="B554" s="48"/>
      <c r="C554" s="115" t="str">
        <f>'37-PL - 1X - M'!C7</f>
        <v>C.C. SATURNIA</v>
      </c>
      <c r="D554" s="50"/>
      <c r="E554" s="115" t="str">
        <f>'37-PL - 1X - M'!E7</f>
        <v>MILOS Pietro</v>
      </c>
      <c r="F554" s="67"/>
      <c r="G554" s="127">
        <f>'37-PL - 1X - M'!G7</f>
        <v>0</v>
      </c>
      <c r="H554" s="108">
        <f>'37-PL - 1X - M'!H7</f>
        <v>0</v>
      </c>
      <c r="I554" s="108">
        <f>'18-ALL B - 720 - M'!I555</f>
        <v>0</v>
      </c>
    </row>
    <row r="555" spans="1:9" ht="13.5">
      <c r="A555" s="104">
        <f>'37-PL - 1X - M'!A8</f>
        <v>5</v>
      </c>
      <c r="B555" s="48"/>
      <c r="C555" s="115" t="str">
        <f>'37-PL - 1X - M'!C8</f>
        <v>C.C. SATURNIA</v>
      </c>
      <c r="D555" s="50"/>
      <c r="E555" s="115" t="str">
        <f>'37-PL - 1X - M'!E8</f>
        <v>FERLUGA Silvio</v>
      </c>
      <c r="F555" s="67"/>
      <c r="G555" s="127">
        <f>'37-PL - 1X - M'!G8</f>
        <v>0</v>
      </c>
      <c r="H555" s="108">
        <f>'37-PL - 1X - M'!H8</f>
        <v>0</v>
      </c>
      <c r="I555" s="108">
        <f>'18-ALL B - 720 - M'!I556</f>
        <v>0</v>
      </c>
    </row>
    <row r="556" spans="1:9" ht="13.5">
      <c r="A556" s="104">
        <f>'37-PL - 1X - M'!A9</f>
        <v>6</v>
      </c>
      <c r="B556" s="48"/>
      <c r="C556" s="115" t="str">
        <f>'37-PL - 1X - M'!C9</f>
        <v>C.C. SATURNIA</v>
      </c>
      <c r="D556" s="50"/>
      <c r="E556" s="115" t="str">
        <f>'37-PL - 1X - M'!E9</f>
        <v>STADARI Alessandro</v>
      </c>
      <c r="F556" s="67"/>
      <c r="G556" s="127">
        <f>'37-PL - 1X - M'!G9</f>
        <v>0</v>
      </c>
      <c r="H556" s="108">
        <f>'37-PL - 1X - M'!H9</f>
        <v>0</v>
      </c>
      <c r="I556" s="108">
        <f>'18-ALL B - 720 - M'!I557</f>
        <v>0</v>
      </c>
    </row>
    <row r="557" spans="1:9" ht="13.5">
      <c r="A557" s="104">
        <f>'37-PL - 1X - M'!A10</f>
        <v>0</v>
      </c>
      <c r="B557" s="48"/>
      <c r="C557" s="115">
        <f>'37-PL - 1X - M'!C10</f>
        <v>0</v>
      </c>
      <c r="D557" s="50"/>
      <c r="E557" s="115">
        <f>'37-PL - 1X - M'!E10</f>
        <v>0</v>
      </c>
      <c r="F557" s="67"/>
      <c r="G557" s="127">
        <f>'37-PL - 1X - M'!G10</f>
        <v>0</v>
      </c>
      <c r="H557" s="108">
        <f>'37-PL - 1X - M'!H10</f>
        <v>0</v>
      </c>
      <c r="I557" s="108">
        <f>'18-ALL B - 720 - M'!I558</f>
        <v>0</v>
      </c>
    </row>
    <row r="558" spans="1:9" ht="13.5">
      <c r="A558" s="104">
        <f>'37-PL - 1X - M'!A11</f>
        <v>0</v>
      </c>
      <c r="B558" s="48"/>
      <c r="C558" s="115">
        <f>'37-PL - 1X - M'!C11</f>
        <v>0</v>
      </c>
      <c r="D558" s="50"/>
      <c r="E558" s="115">
        <f>'37-PL - 1X - M'!E11</f>
        <v>0</v>
      </c>
      <c r="F558" s="67"/>
      <c r="G558" s="127">
        <f>'37-PL - 1X - M'!G11</f>
        <v>0</v>
      </c>
      <c r="H558" s="108">
        <f>'37-PL - 1X - M'!H11</f>
        <v>0</v>
      </c>
      <c r="I558" s="108">
        <f>'18-ALL B - 720 - M'!I559</f>
        <v>0</v>
      </c>
    </row>
    <row r="559" spans="1:9" ht="13.5">
      <c r="A559" s="104">
        <f>'37-PL - 1X - M'!A12</f>
        <v>0</v>
      </c>
      <c r="B559" s="48"/>
      <c r="C559" s="115">
        <f>'37-PL - 1X - M'!C12</f>
        <v>0</v>
      </c>
      <c r="D559" s="50"/>
      <c r="E559" s="115">
        <f>'37-PL - 1X - M'!E12</f>
        <v>0</v>
      </c>
      <c r="F559" s="67"/>
      <c r="G559" s="127">
        <f>'37-PL - 1X - M'!G12</f>
        <v>0</v>
      </c>
      <c r="H559" s="108">
        <f>'37-PL - 1X - M'!H12</f>
        <v>0</v>
      </c>
      <c r="I559" s="108">
        <f>'18-ALL B - 720 - M'!I560</f>
        <v>0</v>
      </c>
    </row>
    <row r="560" spans="1:9" ht="13.5">
      <c r="A560" s="104">
        <f>'37-PL - 1X - M'!A13</f>
        <v>0</v>
      </c>
      <c r="B560" s="48"/>
      <c r="C560" s="115">
        <f>'37-PL - 1X - M'!C13</f>
        <v>0</v>
      </c>
      <c r="D560" s="50"/>
      <c r="E560" s="115">
        <f>'37-PL - 1X - M'!E13</f>
        <v>0</v>
      </c>
      <c r="F560" s="67"/>
      <c r="G560" s="127">
        <f>'37-PL - 1X - M'!G13</f>
        <v>0</v>
      </c>
      <c r="H560" s="108">
        <f>'37-PL - 1X - M'!H13</f>
        <v>0</v>
      </c>
      <c r="I560" s="108">
        <f>'18-ALL B - 720 - M'!I561</f>
        <v>0</v>
      </c>
    </row>
    <row r="561" spans="1:9" ht="13.5">
      <c r="A561" s="104">
        <f>'37-PL - 1X - M'!A14</f>
        <v>0</v>
      </c>
      <c r="B561" s="48"/>
      <c r="C561" s="115">
        <f>'37-PL - 1X - M'!C14</f>
        <v>0</v>
      </c>
      <c r="D561" s="50"/>
      <c r="E561" s="115">
        <f>'37-PL - 1X - M'!E14</f>
        <v>0</v>
      </c>
      <c r="F561" s="67"/>
      <c r="G561" s="127">
        <f>'37-PL - 1X - M'!G14</f>
        <v>0</v>
      </c>
      <c r="H561" s="108">
        <f>'37-PL - 1X - M'!H14</f>
        <v>0</v>
      </c>
      <c r="I561" s="108">
        <f>'18-ALL B - 720 - M'!I562</f>
        <v>0</v>
      </c>
    </row>
    <row r="562" spans="1:9" ht="13.5">
      <c r="A562" s="104">
        <f>'37-PL - 1X - M'!A15</f>
        <v>0</v>
      </c>
      <c r="B562" s="48"/>
      <c r="C562" s="115">
        <f>'37-PL - 1X - M'!C15</f>
        <v>0</v>
      </c>
      <c r="D562" s="50"/>
      <c r="E562" s="115">
        <f>'37-PL - 1X - M'!E15</f>
        <v>0</v>
      </c>
      <c r="F562" s="67"/>
      <c r="G562" s="127">
        <f>'37-PL - 1X - M'!G15</f>
        <v>0</v>
      </c>
      <c r="H562" s="108">
        <f>'37-PL - 1X - M'!H15</f>
        <v>0</v>
      </c>
      <c r="I562" s="108">
        <f>'18-ALL B - 720 - M'!I563</f>
        <v>0</v>
      </c>
    </row>
    <row r="563" spans="1:9" ht="13.5">
      <c r="A563" s="104">
        <f>'37-PL - 1X - M'!A16</f>
        <v>0</v>
      </c>
      <c r="B563" s="48"/>
      <c r="C563" s="115">
        <f>'37-PL - 1X - M'!C16</f>
        <v>0</v>
      </c>
      <c r="D563" s="50"/>
      <c r="E563" s="115">
        <f>'37-PL - 1X - M'!E16</f>
        <v>0</v>
      </c>
      <c r="F563" s="67"/>
      <c r="G563" s="127">
        <f>'37-PL - 1X - M'!G16</f>
        <v>0</v>
      </c>
      <c r="H563" s="108">
        <f>'37-PL - 1X - M'!H16</f>
        <v>0</v>
      </c>
      <c r="I563" s="108">
        <f>'18-ALL B - 720 - M'!I564</f>
        <v>0</v>
      </c>
    </row>
    <row r="564" spans="1:9" ht="13.5">
      <c r="A564" s="104">
        <f>'37-PL - 1X - M'!A17</f>
        <v>0</v>
      </c>
      <c r="B564" s="48"/>
      <c r="C564" s="115">
        <f>'37-PL - 1X - M'!C17</f>
        <v>0</v>
      </c>
      <c r="D564" s="50"/>
      <c r="E564" s="115">
        <f>'37-PL - 1X - M'!E17</f>
        <v>0</v>
      </c>
      <c r="F564" s="67"/>
      <c r="G564" s="127">
        <f>'37-PL - 1X - M'!G17</f>
        <v>0</v>
      </c>
      <c r="H564" s="108">
        <f>'37-PL - 1X - M'!H17</f>
        <v>0</v>
      </c>
      <c r="I564" s="108">
        <f>'18-ALL B - 720 - M'!I565</f>
        <v>0</v>
      </c>
    </row>
    <row r="565" spans="1:9" ht="13.5">
      <c r="A565" s="104">
        <f>'37-PL - 1X - M'!A18</f>
        <v>0</v>
      </c>
      <c r="B565" s="48"/>
      <c r="C565" s="115">
        <f>'37-PL - 1X - M'!C18</f>
        <v>0</v>
      </c>
      <c r="D565" s="50"/>
      <c r="E565" s="115">
        <f>'37-PL - 1X - M'!E18</f>
        <v>0</v>
      </c>
      <c r="F565" s="67"/>
      <c r="G565" s="127">
        <f>'37-PL - 1X - M'!G18</f>
        <v>0</v>
      </c>
      <c r="H565" s="108">
        <f>'37-PL - 1X - M'!H18</f>
        <v>0</v>
      </c>
      <c r="I565" s="108">
        <f>'18-ALL B - 720 - M'!I566</f>
        <v>0</v>
      </c>
    </row>
    <row r="566" spans="1:9" ht="14.25" thickBot="1">
      <c r="A566" s="104">
        <f>'37-PL - 1X - M'!A19</f>
        <v>0</v>
      </c>
      <c r="B566" s="60"/>
      <c r="C566" s="115">
        <f>'37-PL - 1X - M'!C19</f>
        <v>0</v>
      </c>
      <c r="D566" s="50"/>
      <c r="E566" s="115">
        <f>'37-PL - 1X - M'!E19</f>
        <v>0</v>
      </c>
      <c r="F566" s="67"/>
      <c r="G566" s="127">
        <f>'37-PL - 1X - M'!G19</f>
        <v>0</v>
      </c>
      <c r="H566" s="108">
        <f>'37-PL - 1X - M'!H19</f>
        <v>0</v>
      </c>
      <c r="I566" s="108">
        <f>'18-ALL B - 720 - M'!I567</f>
        <v>0</v>
      </c>
    </row>
    <row r="567" spans="1:9" ht="15" thickBot="1">
      <c r="A567" s="109">
        <f>'37-PL - 1X - M'!A20</f>
        <v>0</v>
      </c>
      <c r="B567" s="53"/>
      <c r="C567" s="120">
        <f>'37-PL - 1X - M'!C20</f>
        <v>0</v>
      </c>
      <c r="D567" s="40"/>
      <c r="E567" s="120">
        <f>'37-PL - 1X - M'!E20</f>
        <v>0</v>
      </c>
      <c r="F567" s="65"/>
      <c r="G567" s="128">
        <f>'37-PL - 1X - M'!G20</f>
        <v>0</v>
      </c>
      <c r="H567" s="113">
        <f>'37-PL - 1X - M'!H20</f>
        <v>0</v>
      </c>
      <c r="I567" s="172"/>
    </row>
    <row r="568" spans="1:9" ht="14.25" thickBot="1">
      <c r="A568" s="57"/>
      <c r="B568" s="58"/>
      <c r="C568" s="121"/>
      <c r="D568" s="36"/>
      <c r="E568" s="121"/>
      <c r="F568" s="68"/>
      <c r="H568" s="56"/>
      <c r="I568" t="s">
        <v>127</v>
      </c>
    </row>
    <row r="569" spans="1:9" s="82" customFormat="1" ht="14.25">
      <c r="A569" s="78" t="s">
        <v>143</v>
      </c>
      <c r="B569" s="79">
        <f>B549+1</f>
        <v>25</v>
      </c>
      <c r="C569" s="117"/>
      <c r="D569" s="80"/>
      <c r="E569" s="117" t="s">
        <v>136</v>
      </c>
      <c r="F569" s="80" t="s">
        <v>141</v>
      </c>
      <c r="G569" s="124" t="s">
        <v>4</v>
      </c>
      <c r="H569" s="73" t="s">
        <v>80</v>
      </c>
      <c r="I569" s="168"/>
    </row>
    <row r="570" spans="1:9" s="69" customFormat="1" ht="13.5" thickBot="1">
      <c r="A570" s="74" t="s">
        <v>6</v>
      </c>
      <c r="B570" s="38"/>
      <c r="C570" s="75" t="s">
        <v>7</v>
      </c>
      <c r="D570" s="65"/>
      <c r="E570" s="75" t="s">
        <v>8</v>
      </c>
      <c r="F570" s="65"/>
      <c r="G570" s="125" t="s">
        <v>148</v>
      </c>
      <c r="H570" s="76" t="s">
        <v>10</v>
      </c>
      <c r="I570" s="167" t="s">
        <v>373</v>
      </c>
    </row>
    <row r="571" spans="1:9" ht="13.5">
      <c r="A571" s="99">
        <f>'36-S - 1X - M'!A4</f>
        <v>1</v>
      </c>
      <c r="B571" s="43"/>
      <c r="C571" s="119" t="str">
        <f>'36-S - 1X - M'!C4</f>
        <v>S.C.TIMAVO</v>
      </c>
      <c r="D571" s="45"/>
      <c r="E571" s="119" t="str">
        <f>'36-S - 1X - M'!E4</f>
        <v>CASASOLA Mauro</v>
      </c>
      <c r="F571" s="66"/>
      <c r="G571" s="126">
        <f>'36-S - 1X - M'!G4</f>
        <v>0</v>
      </c>
      <c r="H571" s="103">
        <f>'36-S - 1X - M'!H4</f>
        <v>0</v>
      </c>
      <c r="I571" s="108">
        <f>'18-ALL B - 720 - M'!I572</f>
        <v>0</v>
      </c>
    </row>
    <row r="572" spans="1:9" ht="13.5">
      <c r="A572" s="104">
        <f>'36-S - 1X - M'!A5</f>
        <v>2</v>
      </c>
      <c r="B572" s="48"/>
      <c r="C572" s="115" t="str">
        <f>'36-S - 1X - M'!C5</f>
        <v>S.C.TIMAVO</v>
      </c>
      <c r="D572" s="50"/>
      <c r="E572" s="115" t="str">
        <f>'36-S - 1X - M'!E5</f>
        <v>CECHET Giovanni</v>
      </c>
      <c r="F572" s="67"/>
      <c r="G572" s="127">
        <f>'36-S - 1X - M'!G5</f>
        <v>0</v>
      </c>
      <c r="H572" s="108">
        <f>'36-S - 1X - M'!H5</f>
        <v>0</v>
      </c>
      <c r="I572" s="108">
        <f>'18-ALL B - 720 - M'!I573</f>
        <v>0</v>
      </c>
    </row>
    <row r="573" spans="1:9" ht="13.5">
      <c r="A573" s="104">
        <f>'36-S - 1X - M'!A6</f>
        <v>3</v>
      </c>
      <c r="B573" s="48"/>
      <c r="C573" s="115" t="str">
        <f>'36-S - 1X - M'!C6</f>
        <v>C.C. SATURNIA</v>
      </c>
      <c r="D573" s="50"/>
      <c r="E573" s="115" t="str">
        <f>'36-S - 1X - M'!E6</f>
        <v>CUMBO Frabrizio</v>
      </c>
      <c r="F573" s="67"/>
      <c r="G573" s="127">
        <f>'36-S - 1X - M'!G6</f>
        <v>0</v>
      </c>
      <c r="H573" s="108">
        <f>'36-S - 1X - M'!H6</f>
        <v>0</v>
      </c>
      <c r="I573" s="108">
        <f>'18-ALL B - 720 - M'!I574</f>
        <v>0</v>
      </c>
    </row>
    <row r="574" spans="1:9" ht="13.5">
      <c r="A574" s="104">
        <f>'36-S - 1X - M'!A7</f>
        <v>4</v>
      </c>
      <c r="B574" s="48"/>
      <c r="C574" s="115" t="str">
        <f>'36-S - 1X - M'!C7</f>
        <v>S.C.TIMAVO</v>
      </c>
      <c r="D574" s="50"/>
      <c r="E574" s="115" t="str">
        <f>'36-S - 1X - M'!E7</f>
        <v>ROMANO Matteo</v>
      </c>
      <c r="F574" s="67"/>
      <c r="G574" s="127">
        <f>'36-S - 1X - M'!G7</f>
        <v>0</v>
      </c>
      <c r="H574" s="108">
        <f>'36-S - 1X - M'!H7</f>
        <v>0</v>
      </c>
      <c r="I574" s="108">
        <f>'18-ALL B - 720 - M'!I575</f>
        <v>0</v>
      </c>
    </row>
    <row r="575" spans="1:9" ht="13.5">
      <c r="A575" s="104">
        <f>'36-S - 1X - M'!A8</f>
        <v>5</v>
      </c>
      <c r="B575" s="48"/>
      <c r="C575" s="115" t="str">
        <f>'36-S - 1X - M'!C8</f>
        <v>C.C. SATURNIA</v>
      </c>
      <c r="D575" s="50"/>
      <c r="E575" s="115" t="str">
        <f>'36-S - 1X - M'!E8</f>
        <v>FRANCO Marco</v>
      </c>
      <c r="F575" s="67"/>
      <c r="G575" s="127">
        <f>'36-S - 1X - M'!G8</f>
        <v>0</v>
      </c>
      <c r="H575" s="108">
        <f>'36-S - 1X - M'!H8</f>
        <v>0</v>
      </c>
      <c r="I575" s="108">
        <f>'18-ALL B - 720 - M'!I576</f>
        <v>0</v>
      </c>
    </row>
    <row r="576" spans="1:9" ht="13.5">
      <c r="A576" s="104">
        <f>'36-S - 1X - M'!A9</f>
        <v>6</v>
      </c>
      <c r="B576" s="48"/>
      <c r="C576" s="115" t="str">
        <f>'36-S - 1X - M'!C9</f>
        <v>S.N. G.PULLINO</v>
      </c>
      <c r="D576" s="50"/>
      <c r="E576" s="115" t="str">
        <f>'36-S - 1X - M'!E9</f>
        <v>VENTIN Andrea</v>
      </c>
      <c r="F576" s="67"/>
      <c r="G576" s="127">
        <f>'36-S - 1X - M'!G9</f>
        <v>0</v>
      </c>
      <c r="H576" s="108">
        <f>'36-S - 1X - M'!H9</f>
        <v>0</v>
      </c>
      <c r="I576" s="108">
        <f>'18-ALL B - 720 - M'!I577</f>
        <v>0</v>
      </c>
    </row>
    <row r="577" spans="1:9" ht="13.5">
      <c r="A577" s="104">
        <f>'36-S - 1X - M'!A10</f>
        <v>0</v>
      </c>
      <c r="B577" s="48"/>
      <c r="C577" s="115">
        <f>'36-S - 1X - M'!C10</f>
        <v>0</v>
      </c>
      <c r="D577" s="50"/>
      <c r="E577" s="115">
        <f>'36-S - 1X - M'!E10</f>
        <v>0</v>
      </c>
      <c r="F577" s="67"/>
      <c r="G577" s="127">
        <f>'36-S - 1X - M'!G10</f>
        <v>0</v>
      </c>
      <c r="H577" s="108">
        <f>'36-S - 1X - M'!H10</f>
        <v>0</v>
      </c>
      <c r="I577" s="108">
        <f>'18-ALL B - 720 - M'!I578</f>
        <v>0</v>
      </c>
    </row>
    <row r="578" spans="1:9" ht="13.5">
      <c r="A578" s="104">
        <f>'36-S - 1X - M'!A11</f>
        <v>0</v>
      </c>
      <c r="B578" s="48"/>
      <c r="C578" s="115">
        <f>'36-S - 1X - M'!C11</f>
        <v>0</v>
      </c>
      <c r="D578" s="50"/>
      <c r="E578" s="115">
        <f>'36-S - 1X - M'!E11</f>
        <v>0</v>
      </c>
      <c r="F578" s="67"/>
      <c r="G578" s="127">
        <f>'36-S - 1X - M'!G11</f>
        <v>0</v>
      </c>
      <c r="H578" s="108">
        <f>'36-S - 1X - M'!H11</f>
        <v>0</v>
      </c>
      <c r="I578" s="108">
        <f>'18-ALL B - 720 - M'!I579</f>
        <v>0</v>
      </c>
    </row>
    <row r="579" spans="1:9" ht="13.5">
      <c r="A579" s="104">
        <f>'36-S - 1X - M'!A12</f>
        <v>0</v>
      </c>
      <c r="B579" s="48"/>
      <c r="C579" s="115">
        <f>'36-S - 1X - M'!C12</f>
        <v>0</v>
      </c>
      <c r="D579" s="50"/>
      <c r="E579" s="115">
        <f>'36-S - 1X - M'!E12</f>
        <v>0</v>
      </c>
      <c r="F579" s="67"/>
      <c r="G579" s="127">
        <f>'36-S - 1X - M'!G12</f>
        <v>0</v>
      </c>
      <c r="H579" s="108">
        <f>'36-S - 1X - M'!H12</f>
        <v>0</v>
      </c>
      <c r="I579" s="108">
        <f>'18-ALL B - 720 - M'!I580</f>
        <v>0</v>
      </c>
    </row>
    <row r="580" spans="1:9" ht="13.5">
      <c r="A580" s="104">
        <f>'36-S - 1X - M'!A13</f>
        <v>0</v>
      </c>
      <c r="B580" s="48"/>
      <c r="C580" s="115">
        <f>'36-S - 1X - M'!C13</f>
        <v>0</v>
      </c>
      <c r="D580" s="50"/>
      <c r="E580" s="115">
        <f>'36-S - 1X - M'!E13</f>
        <v>0</v>
      </c>
      <c r="F580" s="67"/>
      <c r="G580" s="127">
        <f>'36-S - 1X - M'!G13</f>
        <v>0</v>
      </c>
      <c r="H580" s="108">
        <f>'36-S - 1X - M'!H13</f>
        <v>0</v>
      </c>
      <c r="I580" s="108">
        <f>'18-ALL B - 720 - M'!I581</f>
        <v>0</v>
      </c>
    </row>
    <row r="581" spans="1:9" ht="13.5">
      <c r="A581" s="104">
        <f>'36-S - 1X - M'!A14</f>
        <v>0</v>
      </c>
      <c r="B581" s="48"/>
      <c r="C581" s="115">
        <f>'36-S - 1X - M'!C14</f>
        <v>0</v>
      </c>
      <c r="D581" s="50"/>
      <c r="E581" s="115">
        <f>'36-S - 1X - M'!E14</f>
        <v>0</v>
      </c>
      <c r="F581" s="67"/>
      <c r="G581" s="127">
        <f>'36-S - 1X - M'!G14</f>
        <v>0</v>
      </c>
      <c r="H581" s="108">
        <f>'36-S - 1X - M'!H14</f>
        <v>0</v>
      </c>
      <c r="I581" s="108">
        <f>'18-ALL B - 720 - M'!I582</f>
        <v>0</v>
      </c>
    </row>
    <row r="582" spans="1:9" ht="13.5">
      <c r="A582" s="104">
        <f>'36-S - 1X - M'!A15</f>
        <v>0</v>
      </c>
      <c r="B582" s="48"/>
      <c r="C582" s="115">
        <f>'36-S - 1X - M'!C15</f>
        <v>0</v>
      </c>
      <c r="D582" s="50"/>
      <c r="E582" s="115">
        <f>'36-S - 1X - M'!E15</f>
        <v>0</v>
      </c>
      <c r="F582" s="67"/>
      <c r="G582" s="127">
        <f>'36-S - 1X - M'!G15</f>
        <v>0</v>
      </c>
      <c r="H582" s="108">
        <f>'36-S - 1X - M'!H15</f>
        <v>0</v>
      </c>
      <c r="I582" s="108">
        <f>'18-ALL B - 720 - M'!I583</f>
        <v>0</v>
      </c>
    </row>
    <row r="583" spans="1:9" ht="13.5">
      <c r="A583" s="104">
        <f>'36-S - 1X - M'!A16</f>
        <v>0</v>
      </c>
      <c r="B583" s="48"/>
      <c r="C583" s="115">
        <f>'36-S - 1X - M'!C16</f>
        <v>0</v>
      </c>
      <c r="D583" s="50"/>
      <c r="E583" s="115">
        <f>'36-S - 1X - M'!E16</f>
        <v>0</v>
      </c>
      <c r="F583" s="67"/>
      <c r="G583" s="127">
        <f>'36-S - 1X - M'!G16</f>
        <v>0</v>
      </c>
      <c r="H583" s="108">
        <f>'36-S - 1X - M'!H16</f>
        <v>0</v>
      </c>
      <c r="I583" s="108">
        <f>'18-ALL B - 720 - M'!I584</f>
        <v>0</v>
      </c>
    </row>
    <row r="584" spans="1:9" ht="13.5">
      <c r="A584" s="104">
        <f>'36-S - 1X - M'!A17</f>
        <v>0</v>
      </c>
      <c r="B584" s="48"/>
      <c r="C584" s="115">
        <f>'36-S - 1X - M'!C17</f>
        <v>0</v>
      </c>
      <c r="D584" s="50"/>
      <c r="E584" s="115">
        <f>'36-S - 1X - M'!E17</f>
        <v>0</v>
      </c>
      <c r="F584" s="67"/>
      <c r="G584" s="127">
        <f>'36-S - 1X - M'!G17</f>
        <v>0</v>
      </c>
      <c r="H584" s="108">
        <f>'36-S - 1X - M'!H17</f>
        <v>0</v>
      </c>
      <c r="I584" s="108">
        <f>'18-ALL B - 720 - M'!I585</f>
        <v>0</v>
      </c>
    </row>
    <row r="585" spans="1:9" ht="13.5">
      <c r="A585" s="104">
        <f>'36-S - 1X - M'!A18</f>
        <v>0</v>
      </c>
      <c r="B585" s="48"/>
      <c r="C585" s="115">
        <f>'36-S - 1X - M'!C18</f>
        <v>0</v>
      </c>
      <c r="D585" s="50"/>
      <c r="E585" s="115">
        <f>'36-S - 1X - M'!E18</f>
        <v>0</v>
      </c>
      <c r="F585" s="67"/>
      <c r="G585" s="127">
        <f>'36-S - 1X - M'!G18</f>
        <v>0</v>
      </c>
      <c r="H585" s="108">
        <f>'36-S - 1X - M'!H18</f>
        <v>0</v>
      </c>
      <c r="I585" s="108">
        <f>'18-ALL B - 720 - M'!I586</f>
        <v>0</v>
      </c>
    </row>
    <row r="586" spans="1:9" ht="13.5">
      <c r="A586" s="104">
        <f>'36-S - 1X - M'!A19</f>
        <v>0</v>
      </c>
      <c r="B586" s="48"/>
      <c r="C586" s="115">
        <f>'36-S - 1X - M'!C19</f>
        <v>0</v>
      </c>
      <c r="D586" s="50"/>
      <c r="E586" s="115">
        <f>'36-S - 1X - M'!E19</f>
        <v>0</v>
      </c>
      <c r="F586" s="67"/>
      <c r="G586" s="127">
        <f>'36-S - 1X - M'!G19</f>
        <v>0</v>
      </c>
      <c r="H586" s="108">
        <f>'36-S - 1X - M'!H19</f>
        <v>0</v>
      </c>
      <c r="I586" s="108">
        <f>'18-ALL B - 720 - M'!I587</f>
        <v>0</v>
      </c>
    </row>
    <row r="587" spans="1:9" ht="13.5">
      <c r="A587" s="104">
        <f>'36-S - 1X - M'!A20</f>
        <v>0</v>
      </c>
      <c r="B587" s="60"/>
      <c r="C587" s="115">
        <f>'36-S - 1X - M'!C20</f>
        <v>0</v>
      </c>
      <c r="D587" s="50"/>
      <c r="E587" s="115">
        <f>'36-S - 1X - M'!E20</f>
        <v>0</v>
      </c>
      <c r="F587" s="67"/>
      <c r="G587" s="127">
        <f>'36-S - 1X - M'!G20</f>
        <v>0</v>
      </c>
      <c r="H587" s="108">
        <f>'36-S - 1X - M'!H20</f>
        <v>0</v>
      </c>
      <c r="I587" s="108">
        <f>'18-ALL B - 720 - M'!I588</f>
        <v>0</v>
      </c>
    </row>
    <row r="588" spans="1:9" ht="14.25" thickBot="1">
      <c r="A588" s="109">
        <f>'36-S - 1X - M'!A21</f>
        <v>0</v>
      </c>
      <c r="B588" s="53"/>
      <c r="C588" s="120">
        <f>'36-S - 1X - M'!C21</f>
        <v>0</v>
      </c>
      <c r="D588" s="40"/>
      <c r="E588" s="120">
        <f>'36-S - 1X - M'!E21</f>
        <v>0</v>
      </c>
      <c r="F588" s="65"/>
      <c r="G588" s="128">
        <f>'36-S - 1X - M'!G21</f>
        <v>0</v>
      </c>
      <c r="H588" s="113">
        <f>'36-S - 1X - M'!H21</f>
        <v>0</v>
      </c>
      <c r="I588" s="169">
        <f>'18-ALL B - 720 - M'!I589</f>
        <v>0</v>
      </c>
    </row>
    <row r="589" spans="1:9" ht="14.25" thickBot="1">
      <c r="A589" s="57"/>
      <c r="B589" s="58"/>
      <c r="C589" s="121"/>
      <c r="D589" s="36"/>
      <c r="E589" s="121"/>
      <c r="F589" s="68"/>
      <c r="H589" s="56"/>
      <c r="I589">
        <f>'18-ALL B - 720 - M'!I590</f>
        <v>0</v>
      </c>
    </row>
    <row r="590" spans="1:9" s="90" customFormat="1" ht="14.25">
      <c r="A590" s="86" t="s">
        <v>143</v>
      </c>
      <c r="B590" s="85">
        <f>B569+1</f>
        <v>26</v>
      </c>
      <c r="C590" s="118"/>
      <c r="D590" s="87"/>
      <c r="E590" s="118" t="s">
        <v>136</v>
      </c>
      <c r="F590" s="87" t="s">
        <v>141</v>
      </c>
      <c r="G590" s="130" t="s">
        <v>133</v>
      </c>
      <c r="H590" s="88" t="s">
        <v>80</v>
      </c>
      <c r="I590" s="168"/>
    </row>
    <row r="591" spans="1:9" s="98" customFormat="1" ht="13.5" thickBot="1">
      <c r="A591" s="91" t="s">
        <v>6</v>
      </c>
      <c r="B591" s="92"/>
      <c r="C591" s="93" t="s">
        <v>7</v>
      </c>
      <c r="D591" s="94"/>
      <c r="E591" s="93" t="s">
        <v>8</v>
      </c>
      <c r="F591" s="94"/>
      <c r="G591" s="131" t="s">
        <v>148</v>
      </c>
      <c r="H591" s="96" t="s">
        <v>10</v>
      </c>
      <c r="I591" s="167" t="s">
        <v>373</v>
      </c>
    </row>
    <row r="592" spans="1:9" ht="13.5">
      <c r="A592" s="104">
        <f>'30-S - 1X - F'!A4</f>
        <v>1</v>
      </c>
      <c r="B592" s="48"/>
      <c r="C592" s="115" t="str">
        <f>'30-S - 1X - F'!C4</f>
        <v>S.G.T. NAUTICA</v>
      </c>
      <c r="D592" s="50"/>
      <c r="E592" s="115" t="str">
        <f>'30-S - 1X - F'!E4</f>
        <v>SIMEON Olga</v>
      </c>
      <c r="F592" s="67"/>
      <c r="G592" s="127">
        <f>'30-S - 1X - F'!G4</f>
        <v>0</v>
      </c>
      <c r="H592" s="108">
        <f>'30-S - 1X - F'!H4</f>
        <v>0</v>
      </c>
      <c r="I592" s="108">
        <f>'18-ALL B - 720 - M'!I593</f>
        <v>0</v>
      </c>
    </row>
    <row r="593" spans="1:9" ht="13.5">
      <c r="A593" s="104">
        <f>'30-S - 1X - F'!A5</f>
        <v>2</v>
      </c>
      <c r="B593" s="48"/>
      <c r="C593" s="115" t="str">
        <f>'30-S - 1X - F'!C5</f>
        <v>C.C. SATURNIA</v>
      </c>
      <c r="D593" s="50"/>
      <c r="E593" s="115" t="str">
        <f>'30-S - 1X - F'!E5</f>
        <v>BASTIANI Sara</v>
      </c>
      <c r="F593" s="67"/>
      <c r="G593" s="127">
        <f>'30-S - 1X - F'!G5</f>
        <v>0</v>
      </c>
      <c r="H593" s="108">
        <f>'30-S - 1X - F'!H5</f>
        <v>0</v>
      </c>
      <c r="I593" s="108">
        <f>'18-ALL B - 720 - M'!I594</f>
        <v>0</v>
      </c>
    </row>
    <row r="594" spans="1:9" ht="13.5">
      <c r="A594" s="104">
        <f>'30-S - 1X - F'!A6</f>
        <v>3</v>
      </c>
      <c r="B594" s="48"/>
      <c r="C594" s="115" t="str">
        <f>'30-S - 1X - F'!C6</f>
        <v>C.C. SATURNIA</v>
      </c>
      <c r="D594" s="50"/>
      <c r="E594" s="115" t="str">
        <f>'30-S - 1X - F'!E6</f>
        <v>USTOLIN Chiara</v>
      </c>
      <c r="F594" s="67"/>
      <c r="G594" s="127">
        <f>'30-S - 1X - F'!G6</f>
        <v>0</v>
      </c>
      <c r="H594" s="108">
        <f>'30-S - 1X - F'!H6</f>
        <v>0</v>
      </c>
      <c r="I594" s="108">
        <f>'18-ALL B - 720 - M'!I595</f>
        <v>0</v>
      </c>
    </row>
    <row r="595" spans="1:9" ht="13.5">
      <c r="A595" s="104">
        <f>'30-S - 1X - F'!A7</f>
        <v>4</v>
      </c>
      <c r="B595" s="48"/>
      <c r="C595" s="115" t="str">
        <f>'30-S - 1X - F'!C7</f>
        <v>S.C. TIMAVO</v>
      </c>
      <c r="D595" s="50"/>
      <c r="E595" s="115" t="str">
        <f>'30-S - 1X - F'!E7</f>
        <v>RUSSI Francesca</v>
      </c>
      <c r="F595" s="67"/>
      <c r="G595" s="127">
        <f>'30-S - 1X - F'!G7</f>
        <v>0</v>
      </c>
      <c r="H595" s="108">
        <f>'30-S - 1X - F'!H7</f>
        <v>0</v>
      </c>
      <c r="I595" s="108">
        <f>'18-ALL B - 720 - M'!I596</f>
        <v>0</v>
      </c>
    </row>
    <row r="596" spans="1:9" ht="13.5">
      <c r="A596" s="104">
        <f>'30-S - 1X - F'!A8</f>
        <v>5</v>
      </c>
      <c r="B596" s="48"/>
      <c r="C596" s="115" t="str">
        <f>'30-S - 1X - F'!C8</f>
        <v>C.C. SATURNIA</v>
      </c>
      <c r="D596" s="50"/>
      <c r="E596" s="115" t="str">
        <f>'30-S - 1X - F'!E8</f>
        <v>CORONICA Sara</v>
      </c>
      <c r="F596" s="67"/>
      <c r="G596" s="127">
        <f>'30-S - 1X - F'!G8</f>
        <v>0</v>
      </c>
      <c r="H596" s="108">
        <f>'30-S - 1X - F'!H8</f>
        <v>0</v>
      </c>
      <c r="I596" s="108">
        <f>'18-ALL B - 720 - M'!I597</f>
        <v>0</v>
      </c>
    </row>
    <row r="597" spans="1:9" ht="13.5">
      <c r="A597" s="104">
        <f>'30-S - 1X - F'!A9</f>
        <v>6</v>
      </c>
      <c r="B597" s="48"/>
      <c r="C597" s="115" t="str">
        <f>'30-S - 1X - F'!C9</f>
        <v>C.C. SATURNIA</v>
      </c>
      <c r="D597" s="50"/>
      <c r="E597" s="115" t="str">
        <f>'30-S - 1X - F'!E9</f>
        <v>DELLA ZONCA Giulia</v>
      </c>
      <c r="F597" s="67"/>
      <c r="G597" s="127">
        <f>'30-S - 1X - F'!G9</f>
        <v>0</v>
      </c>
      <c r="H597" s="108">
        <f>'30-S - 1X - F'!H9</f>
        <v>0</v>
      </c>
      <c r="I597" s="108">
        <f>'18-ALL B - 720 - M'!I598</f>
        <v>0</v>
      </c>
    </row>
    <row r="598" spans="1:9" ht="13.5">
      <c r="A598" s="104">
        <f>'30-S - 1X - F'!A10</f>
        <v>0</v>
      </c>
      <c r="B598" s="48"/>
      <c r="C598" s="115">
        <f>'30-S - 1X - F'!C10</f>
        <v>0</v>
      </c>
      <c r="D598" s="50"/>
      <c r="E598" s="115">
        <f>'30-S - 1X - F'!E10</f>
        <v>0</v>
      </c>
      <c r="F598" s="67"/>
      <c r="G598" s="127">
        <f>'30-S - 1X - F'!G10</f>
        <v>0</v>
      </c>
      <c r="H598" s="108">
        <f>'30-S - 1X - F'!H10</f>
        <v>0</v>
      </c>
      <c r="I598" s="108">
        <f>'18-ALL B - 720 - M'!I599</f>
        <v>0</v>
      </c>
    </row>
    <row r="599" spans="1:9" ht="13.5">
      <c r="A599" s="104">
        <f>'30-S - 1X - F'!A11</f>
        <v>0</v>
      </c>
      <c r="B599" s="48"/>
      <c r="C599" s="115">
        <f>'30-S - 1X - F'!C11</f>
        <v>0</v>
      </c>
      <c r="D599" s="50"/>
      <c r="E599" s="115">
        <f>'30-S - 1X - F'!E11</f>
        <v>0</v>
      </c>
      <c r="F599" s="67"/>
      <c r="G599" s="127">
        <f>'30-S - 1X - F'!G11</f>
        <v>0</v>
      </c>
      <c r="H599" s="108">
        <f>'30-S - 1X - F'!H11</f>
        <v>0</v>
      </c>
      <c r="I599" s="108">
        <f>'18-ALL B - 720 - M'!I600</f>
        <v>0</v>
      </c>
    </row>
    <row r="600" spans="1:9" ht="13.5">
      <c r="A600" s="104">
        <f>'30-S - 1X - F'!A12</f>
        <v>0</v>
      </c>
      <c r="B600" s="48"/>
      <c r="C600" s="115">
        <f>'30-S - 1X - F'!C12</f>
        <v>0</v>
      </c>
      <c r="D600" s="50"/>
      <c r="E600" s="115">
        <f>'30-S - 1X - F'!E12</f>
        <v>0</v>
      </c>
      <c r="F600" s="67"/>
      <c r="G600" s="127">
        <f>'30-S - 1X - F'!G12</f>
        <v>0</v>
      </c>
      <c r="H600" s="108">
        <f>'30-S - 1X - F'!H12</f>
        <v>0</v>
      </c>
      <c r="I600" s="108">
        <f>'18-ALL B - 720 - M'!I601</f>
        <v>0</v>
      </c>
    </row>
    <row r="601" spans="1:9" ht="13.5">
      <c r="A601" s="104">
        <f>'30-S - 1X - F'!A13</f>
        <v>0</v>
      </c>
      <c r="B601" s="48"/>
      <c r="C601" s="115">
        <f>'30-S - 1X - F'!C13</f>
        <v>0</v>
      </c>
      <c r="D601" s="50"/>
      <c r="E601" s="115">
        <f>'30-S - 1X - F'!E13</f>
        <v>0</v>
      </c>
      <c r="F601" s="67"/>
      <c r="G601" s="127">
        <f>'30-S - 1X - F'!G13</f>
        <v>0</v>
      </c>
      <c r="H601" s="108">
        <f>'30-S - 1X - F'!H13</f>
        <v>0</v>
      </c>
      <c r="I601" s="108">
        <f>'18-ALL B - 720 - M'!I602</f>
        <v>0</v>
      </c>
    </row>
    <row r="602" spans="1:9" ht="13.5">
      <c r="A602" s="104">
        <f>'30-S - 1X - F'!A14</f>
        <v>0</v>
      </c>
      <c r="B602" s="48"/>
      <c r="C602" s="115">
        <f>'30-S - 1X - F'!C14</f>
        <v>0</v>
      </c>
      <c r="D602" s="50"/>
      <c r="E602" s="115">
        <f>'30-S - 1X - F'!E14</f>
        <v>0</v>
      </c>
      <c r="F602" s="67"/>
      <c r="G602" s="127">
        <f>'30-S - 1X - F'!G14</f>
        <v>0</v>
      </c>
      <c r="H602" s="108">
        <f>'30-S - 1X - F'!H14</f>
        <v>0</v>
      </c>
      <c r="I602" s="108">
        <f>'18-ALL B - 720 - M'!I603</f>
        <v>0</v>
      </c>
    </row>
    <row r="603" spans="1:9" ht="13.5">
      <c r="A603" s="104">
        <f>'30-S - 1X - F'!A15</f>
        <v>0</v>
      </c>
      <c r="B603" s="48"/>
      <c r="C603" s="115">
        <f>'30-S - 1X - F'!C15</f>
        <v>0</v>
      </c>
      <c r="D603" s="50"/>
      <c r="E603" s="115">
        <f>'30-S - 1X - F'!E15</f>
        <v>0</v>
      </c>
      <c r="F603" s="67"/>
      <c r="G603" s="127">
        <f>'30-S - 1X - F'!G15</f>
        <v>0</v>
      </c>
      <c r="H603" s="108">
        <f>'30-S - 1X - F'!H15</f>
        <v>0</v>
      </c>
      <c r="I603" s="108">
        <f>'18-ALL B - 720 - M'!I604</f>
        <v>0</v>
      </c>
    </row>
    <row r="604" spans="1:9" ht="13.5">
      <c r="A604" s="104">
        <f>'30-S - 1X - F'!A16</f>
        <v>0</v>
      </c>
      <c r="B604" s="48"/>
      <c r="C604" s="115">
        <f>'30-S - 1X - F'!C16</f>
        <v>0</v>
      </c>
      <c r="D604" s="50"/>
      <c r="E604" s="115">
        <f>'30-S - 1X - F'!E16</f>
        <v>0</v>
      </c>
      <c r="F604" s="67"/>
      <c r="G604" s="127">
        <f>'30-S - 1X - F'!G16</f>
        <v>0</v>
      </c>
      <c r="H604" s="108">
        <f>'30-S - 1X - F'!H16</f>
        <v>0</v>
      </c>
      <c r="I604" s="108">
        <f>'18-ALL B - 720 - M'!I605</f>
        <v>0</v>
      </c>
    </row>
    <row r="605" spans="1:9" ht="13.5">
      <c r="A605" s="104">
        <f>'30-S - 1X - F'!A17</f>
        <v>0</v>
      </c>
      <c r="B605" s="48"/>
      <c r="C605" s="115">
        <f>'30-S - 1X - F'!C17</f>
        <v>0</v>
      </c>
      <c r="D605" s="50"/>
      <c r="E605" s="115">
        <f>'30-S - 1X - F'!E17</f>
        <v>0</v>
      </c>
      <c r="F605" s="67"/>
      <c r="G605" s="127">
        <f>'30-S - 1X - F'!G17</f>
        <v>0</v>
      </c>
      <c r="H605" s="108">
        <f>'30-S - 1X - F'!H17</f>
        <v>0</v>
      </c>
      <c r="I605" s="108">
        <f>'18-ALL B - 720 - M'!I606</f>
        <v>0</v>
      </c>
    </row>
    <row r="606" spans="1:9" ht="13.5">
      <c r="A606" s="104">
        <f>'30-S - 1X - F'!A18</f>
        <v>0</v>
      </c>
      <c r="B606" s="48"/>
      <c r="C606" s="115">
        <f>'30-S - 1X - F'!C18</f>
        <v>0</v>
      </c>
      <c r="D606" s="50"/>
      <c r="E606" s="115">
        <f>'30-S - 1X - F'!E18</f>
        <v>0</v>
      </c>
      <c r="F606" s="67"/>
      <c r="G606" s="127">
        <f>'30-S - 1X - F'!G18</f>
        <v>0</v>
      </c>
      <c r="H606" s="108">
        <f>'30-S - 1X - F'!H18</f>
        <v>0</v>
      </c>
      <c r="I606" s="108">
        <f>'18-ALL B - 720 - M'!I607</f>
        <v>0</v>
      </c>
    </row>
    <row r="607" spans="1:9" ht="13.5">
      <c r="A607" s="104">
        <f>'30-S - 1X - F'!A19</f>
        <v>0</v>
      </c>
      <c r="B607" s="48"/>
      <c r="C607" s="115">
        <f>'30-S - 1X - F'!C19</f>
        <v>0</v>
      </c>
      <c r="D607" s="50"/>
      <c r="E607" s="115">
        <f>'30-S - 1X - F'!E19</f>
        <v>0</v>
      </c>
      <c r="F607" s="67"/>
      <c r="G607" s="127">
        <f>'30-S - 1X - F'!G19</f>
        <v>0</v>
      </c>
      <c r="H607" s="108">
        <f>'30-S - 1X - F'!H19</f>
        <v>0</v>
      </c>
      <c r="I607" s="108">
        <f>'18-ALL B - 720 - M'!I608</f>
        <v>0</v>
      </c>
    </row>
    <row r="608" spans="1:9" ht="13.5">
      <c r="A608" s="104">
        <f>'30-S - 1X - F'!A20</f>
        <v>0</v>
      </c>
      <c r="B608" s="48"/>
      <c r="C608" s="115">
        <f>'30-S - 1X - F'!C20</f>
        <v>0</v>
      </c>
      <c r="D608" s="50"/>
      <c r="E608" s="115">
        <f>'30-S - 1X - F'!E20</f>
        <v>0</v>
      </c>
      <c r="F608" s="67"/>
      <c r="G608" s="127">
        <f>'30-S - 1X - F'!G20</f>
        <v>0</v>
      </c>
      <c r="H608" s="108">
        <f>'30-S - 1X - F'!H20</f>
        <v>0</v>
      </c>
      <c r="I608" s="108">
        <f>'18-ALL B - 720 - M'!I609</f>
        <v>0</v>
      </c>
    </row>
    <row r="609" spans="1:9" ht="13.5">
      <c r="A609" s="104">
        <f>'30-S - 1X - F'!A21</f>
        <v>0</v>
      </c>
      <c r="B609" s="60"/>
      <c r="C609" s="115">
        <f>'30-S - 1X - F'!C21</f>
        <v>0</v>
      </c>
      <c r="D609" s="50"/>
      <c r="E609" s="115">
        <f>'30-S - 1X - F'!E21</f>
        <v>0</v>
      </c>
      <c r="F609" s="67"/>
      <c r="G609" s="127">
        <f>'30-S - 1X - F'!G21</f>
        <v>0</v>
      </c>
      <c r="H609" s="108">
        <f>'30-S - 1X - F'!H21</f>
        <v>0</v>
      </c>
      <c r="I609" s="103">
        <f>'18-ALL B - 720 - M'!I610</f>
        <v>0</v>
      </c>
    </row>
    <row r="610" spans="1:9" ht="14.25" thickBot="1">
      <c r="A610" s="109">
        <f>'30-S - 1X - F'!A22</f>
        <v>0</v>
      </c>
      <c r="B610" s="53"/>
      <c r="C610" s="120">
        <f>'30-S - 1X - F'!C22</f>
        <v>0</v>
      </c>
      <c r="D610" s="40"/>
      <c r="E610" s="120">
        <f>'30-S - 1X - F'!E22</f>
        <v>0</v>
      </c>
      <c r="F610" s="65"/>
      <c r="G610" s="128">
        <f>'30-S - 1X - F'!G22</f>
        <v>0</v>
      </c>
      <c r="H610" s="113">
        <f>'30-S - 1X - F'!H22</f>
        <v>0</v>
      </c>
      <c r="I610" s="169">
        <f>'18-ALL B - 720 - M'!I611</f>
        <v>0</v>
      </c>
    </row>
    <row r="611" spans="1:9" ht="14.25" thickBot="1">
      <c r="A611" s="57"/>
      <c r="B611" s="58"/>
      <c r="C611" s="121"/>
      <c r="D611" s="36"/>
      <c r="E611" s="121"/>
      <c r="F611" s="68"/>
      <c r="H611" s="56"/>
      <c r="I611">
        <f>'18-ALL B - 720 - M'!I612</f>
        <v>0</v>
      </c>
    </row>
    <row r="612" spans="1:9" s="82" customFormat="1" ht="14.25">
      <c r="A612" s="78" t="s">
        <v>143</v>
      </c>
      <c r="B612" s="79">
        <f>B590+1</f>
        <v>27</v>
      </c>
      <c r="C612" s="117"/>
      <c r="D612" s="80"/>
      <c r="E612" s="117" t="s">
        <v>138</v>
      </c>
      <c r="F612" s="80" t="s">
        <v>141</v>
      </c>
      <c r="G612" s="124" t="s">
        <v>4</v>
      </c>
      <c r="H612" s="73" t="s">
        <v>80</v>
      </c>
      <c r="I612" s="168"/>
    </row>
    <row r="613" spans="1:9" s="69" customFormat="1" ht="13.5" thickBot="1">
      <c r="A613" s="74" t="s">
        <v>6</v>
      </c>
      <c r="B613" s="38"/>
      <c r="C613" s="75" t="s">
        <v>7</v>
      </c>
      <c r="D613" s="65"/>
      <c r="E613" s="75" t="s">
        <v>8</v>
      </c>
      <c r="F613" s="65"/>
      <c r="G613" s="125" t="s">
        <v>148</v>
      </c>
      <c r="H613" s="76" t="s">
        <v>10</v>
      </c>
      <c r="I613" s="167" t="s">
        <v>373</v>
      </c>
    </row>
    <row r="614" spans="1:9" ht="13.5">
      <c r="A614" s="99">
        <f>'22-S - 2-  - M'!A4</f>
        <v>1</v>
      </c>
      <c r="B614" s="43"/>
      <c r="C614" s="119" t="str">
        <f>'22-S - 2-  - M'!C4</f>
        <v>C.C. SATURNIA</v>
      </c>
      <c r="D614" s="45"/>
      <c r="E614" s="119" t="str">
        <f>'22-S - 2-  - M'!E4</f>
        <v>D'AMBROSI Massimiliano/ BISIAK Tommaso</v>
      </c>
      <c r="F614" s="66"/>
      <c r="G614" s="126">
        <f>'22-S - 2-  - M'!G4</f>
        <v>0</v>
      </c>
      <c r="H614" s="103">
        <f>'22-S - 2-  - M'!H4</f>
        <v>0</v>
      </c>
      <c r="I614" s="108">
        <f>'18-ALL B - 720 - M'!I615</f>
        <v>0</v>
      </c>
    </row>
    <row r="615" spans="1:9" ht="13.5">
      <c r="A615" s="104">
        <f>'22-S - 2-  - M'!A5</f>
        <v>2</v>
      </c>
      <c r="B615" s="48"/>
      <c r="C615" s="115" t="str">
        <f>'22-S - 2-  - M'!C5</f>
        <v>S.T.C. ADRIA</v>
      </c>
      <c r="D615" s="50"/>
      <c r="E615" s="115" t="str">
        <f>'22-S - 2-  - M'!E5</f>
        <v>CUMIN Paolo / FURLAN Luca</v>
      </c>
      <c r="F615" s="67"/>
      <c r="G615" s="127">
        <f>'22-S - 2-  - M'!G5</f>
        <v>0</v>
      </c>
      <c r="H615" s="108">
        <f>'22-S - 2-  - M'!H5</f>
        <v>0</v>
      </c>
      <c r="I615" s="108">
        <f>'18-ALL B - 720 - M'!I616</f>
        <v>0</v>
      </c>
    </row>
    <row r="616" spans="1:9" ht="13.5">
      <c r="A616" s="104">
        <f>'22-S - 2-  - M'!A6</f>
        <v>3</v>
      </c>
      <c r="B616" s="48"/>
      <c r="C616" s="115" t="str">
        <f>'22-S - 2-  - M'!C6</f>
        <v>C.C. SATURNIA</v>
      </c>
      <c r="D616" s="50"/>
      <c r="E616" s="115" t="str">
        <f>'22-S - 2-  - M'!E6</f>
        <v>BORGINO Giulio/ FERLUGA Silvio</v>
      </c>
      <c r="F616" s="67"/>
      <c r="G616" s="127">
        <f>'22-S - 2-  - M'!G6</f>
        <v>0</v>
      </c>
      <c r="H616" s="108">
        <f>'22-S - 2-  - M'!H6</f>
        <v>0</v>
      </c>
      <c r="I616" s="108">
        <f>'18-ALL B - 720 - M'!I617</f>
        <v>0</v>
      </c>
    </row>
    <row r="617" spans="1:9" ht="13.5">
      <c r="A617" s="104">
        <f>'22-S - 2-  - M'!A7</f>
        <v>4</v>
      </c>
      <c r="B617" s="48"/>
      <c r="C617" s="115" t="str">
        <f>'22-S - 2-  - M'!C7</f>
        <v>C.C. SATURNIA</v>
      </c>
      <c r="D617" s="50"/>
      <c r="E617" s="115" t="str">
        <f>'22-S - 2-  - M'!E7</f>
        <v>CUMBO Fabrizio/ SERGAS Diego</v>
      </c>
      <c r="F617" s="67"/>
      <c r="G617" s="127">
        <f>'22-S - 2-  - M'!G7</f>
        <v>0</v>
      </c>
      <c r="H617" s="108">
        <f>'22-S - 2-  - M'!H7</f>
        <v>0</v>
      </c>
      <c r="I617" s="108">
        <f>'18-ALL B - 720 - M'!I618</f>
        <v>0</v>
      </c>
    </row>
    <row r="618" spans="1:9" ht="13.5">
      <c r="A618" s="104">
        <f>'22-S - 2-  - M'!A8</f>
        <v>0</v>
      </c>
      <c r="B618" s="48"/>
      <c r="C618" s="115">
        <f>'22-S - 2-  - M'!C8</f>
        <v>0</v>
      </c>
      <c r="D618" s="50"/>
      <c r="E618" s="115">
        <f>'22-S - 2-  - M'!E8</f>
        <v>0</v>
      </c>
      <c r="F618" s="67"/>
      <c r="G618" s="127">
        <f>'22-S - 2-  - M'!G8</f>
        <v>0</v>
      </c>
      <c r="H618" s="108">
        <f>'22-S - 2-  - M'!H8</f>
        <v>0</v>
      </c>
      <c r="I618" s="108">
        <f>'18-ALL B - 720 - M'!I619</f>
        <v>0</v>
      </c>
    </row>
    <row r="619" spans="1:9" ht="13.5">
      <c r="A619" s="104">
        <f>'22-S - 2-  - M'!A9</f>
        <v>0</v>
      </c>
      <c r="B619" s="48"/>
      <c r="C619" s="115">
        <f>'22-S - 2-  - M'!C9</f>
        <v>0</v>
      </c>
      <c r="D619" s="50"/>
      <c r="E619" s="115">
        <f>'22-S - 2-  - M'!E9</f>
        <v>0</v>
      </c>
      <c r="F619" s="67"/>
      <c r="G619" s="127">
        <f>'22-S - 2-  - M'!G9</f>
        <v>0</v>
      </c>
      <c r="H619" s="108">
        <f>'22-S - 2-  - M'!H9</f>
        <v>0</v>
      </c>
      <c r="I619" s="108">
        <f>'18-ALL B - 720 - M'!I620</f>
        <v>0</v>
      </c>
    </row>
    <row r="620" spans="1:9" ht="13.5">
      <c r="A620" s="104">
        <f>'22-S - 2-  - M'!A10</f>
        <v>0</v>
      </c>
      <c r="B620" s="48"/>
      <c r="C620" s="115">
        <f>'22-S - 2-  - M'!C10</f>
        <v>0</v>
      </c>
      <c r="D620" s="50"/>
      <c r="E620" s="115">
        <f>'22-S - 2-  - M'!E10</f>
        <v>0</v>
      </c>
      <c r="F620" s="67"/>
      <c r="G620" s="127">
        <f>'22-S - 2-  - M'!G10</f>
        <v>0</v>
      </c>
      <c r="H620" s="108">
        <f>'22-S - 2-  - M'!H10</f>
        <v>0</v>
      </c>
      <c r="I620" s="108">
        <f>'18-ALL B - 720 - M'!I621</f>
        <v>0</v>
      </c>
    </row>
    <row r="621" spans="1:9" ht="13.5">
      <c r="A621" s="104">
        <f>'22-S - 2-  - M'!A11</f>
        <v>0</v>
      </c>
      <c r="B621" s="48"/>
      <c r="C621" s="115">
        <f>'22-S - 2-  - M'!C11</f>
        <v>0</v>
      </c>
      <c r="D621" s="50"/>
      <c r="E621" s="115">
        <f>'22-S - 2-  - M'!E11</f>
        <v>0</v>
      </c>
      <c r="F621" s="67"/>
      <c r="G621" s="127">
        <f>'22-S - 2-  - M'!G11</f>
        <v>0</v>
      </c>
      <c r="H621" s="108">
        <f>'22-S - 2-  - M'!H11</f>
        <v>0</v>
      </c>
      <c r="I621" s="108">
        <f>'18-ALL B - 720 - M'!I622</f>
        <v>0</v>
      </c>
    </row>
    <row r="622" spans="1:9" ht="13.5">
      <c r="A622" s="104">
        <f>'22-S - 2-  - M'!A12</f>
        <v>0</v>
      </c>
      <c r="B622" s="48"/>
      <c r="C622" s="115">
        <f>'22-S - 2-  - M'!C12</f>
        <v>0</v>
      </c>
      <c r="D622" s="50"/>
      <c r="E622" s="115">
        <f>'22-S - 2-  - M'!E12</f>
        <v>0</v>
      </c>
      <c r="F622" s="67"/>
      <c r="G622" s="127">
        <f>'22-S - 2-  - M'!G12</f>
        <v>0</v>
      </c>
      <c r="H622" s="108">
        <f>'22-S - 2-  - M'!H12</f>
        <v>0</v>
      </c>
      <c r="I622" s="108">
        <f>'18-ALL B - 720 - M'!I623</f>
        <v>0</v>
      </c>
    </row>
    <row r="623" spans="1:9" ht="13.5">
      <c r="A623" s="104">
        <f>'22-S - 2-  - M'!A13</f>
        <v>0</v>
      </c>
      <c r="B623" s="48"/>
      <c r="C623" s="115">
        <f>'22-S - 2-  - M'!C13</f>
        <v>0</v>
      </c>
      <c r="D623" s="50"/>
      <c r="E623" s="115">
        <f>'22-S - 2-  - M'!E13</f>
        <v>0</v>
      </c>
      <c r="F623" s="67"/>
      <c r="G623" s="127">
        <f>'22-S - 2-  - M'!G13</f>
        <v>0</v>
      </c>
      <c r="H623" s="108">
        <f>'22-S - 2-  - M'!H13</f>
        <v>0</v>
      </c>
      <c r="I623" s="108">
        <f>'18-ALL B - 720 - M'!I624</f>
        <v>0</v>
      </c>
    </row>
    <row r="624" spans="1:9" ht="13.5">
      <c r="A624" s="104">
        <f>'22-S - 2-  - M'!A14</f>
        <v>0</v>
      </c>
      <c r="B624" s="48"/>
      <c r="C624" s="115">
        <f>'22-S - 2-  - M'!C14</f>
        <v>0</v>
      </c>
      <c r="D624" s="50"/>
      <c r="E624" s="115">
        <f>'22-S - 2-  - M'!E14</f>
        <v>0</v>
      </c>
      <c r="F624" s="67"/>
      <c r="G624" s="127">
        <f>'22-S - 2-  - M'!G14</f>
        <v>0</v>
      </c>
      <c r="H624" s="108">
        <f>'22-S - 2-  - M'!H14</f>
        <v>0</v>
      </c>
      <c r="I624" s="108">
        <f>'18-ALL B - 720 - M'!I625</f>
        <v>0</v>
      </c>
    </row>
    <row r="625" spans="1:9" ht="13.5">
      <c r="A625" s="104">
        <f>'22-S - 2-  - M'!A15</f>
        <v>0</v>
      </c>
      <c r="B625" s="48"/>
      <c r="C625" s="115">
        <f>'22-S - 2-  - M'!C15</f>
        <v>0</v>
      </c>
      <c r="D625" s="50"/>
      <c r="E625" s="115">
        <f>'22-S - 2-  - M'!E15</f>
        <v>0</v>
      </c>
      <c r="F625" s="67"/>
      <c r="G625" s="127">
        <f>'22-S - 2-  - M'!G15</f>
        <v>0</v>
      </c>
      <c r="H625" s="108">
        <f>'22-S - 2-  - M'!H15</f>
        <v>0</v>
      </c>
      <c r="I625" s="108">
        <f>'18-ALL B - 720 - M'!I626</f>
        <v>0</v>
      </c>
    </row>
    <row r="626" spans="1:9" ht="13.5">
      <c r="A626" s="104">
        <f>'22-S - 2-  - M'!A16</f>
        <v>0</v>
      </c>
      <c r="B626" s="48"/>
      <c r="C626" s="115">
        <f>'22-S - 2-  - M'!C16</f>
        <v>0</v>
      </c>
      <c r="D626" s="50"/>
      <c r="E626" s="115">
        <f>'22-S - 2-  - M'!E16</f>
        <v>0</v>
      </c>
      <c r="F626" s="67"/>
      <c r="G626" s="127">
        <f>'22-S - 2-  - M'!G16</f>
        <v>0</v>
      </c>
      <c r="H626" s="108">
        <f>'22-S - 2-  - M'!H16</f>
        <v>0</v>
      </c>
      <c r="I626" s="108">
        <f>'18-ALL B - 720 - M'!I627</f>
        <v>0</v>
      </c>
    </row>
    <row r="627" spans="1:9" ht="13.5">
      <c r="A627" s="104">
        <f>'22-S - 2-  - M'!A17</f>
        <v>0</v>
      </c>
      <c r="B627" s="48"/>
      <c r="C627" s="115">
        <f>'22-S - 2-  - M'!C17</f>
        <v>0</v>
      </c>
      <c r="D627" s="50"/>
      <c r="E627" s="115">
        <f>'22-S - 2-  - M'!E17</f>
        <v>0</v>
      </c>
      <c r="F627" s="67"/>
      <c r="G627" s="127">
        <f>'22-S - 2-  - M'!G17</f>
        <v>0</v>
      </c>
      <c r="H627" s="108">
        <f>'22-S - 2-  - M'!H17</f>
        <v>0</v>
      </c>
      <c r="I627" s="108">
        <f>'18-ALL B - 720 - M'!I628</f>
        <v>0</v>
      </c>
    </row>
    <row r="628" spans="1:9" ht="13.5">
      <c r="A628" s="104">
        <f>'22-S - 2-  - M'!A18</f>
        <v>0</v>
      </c>
      <c r="B628" s="48"/>
      <c r="C628" s="115">
        <f>'22-S - 2-  - M'!C18</f>
        <v>0</v>
      </c>
      <c r="D628" s="50"/>
      <c r="E628" s="115">
        <f>'22-S - 2-  - M'!E18</f>
        <v>0</v>
      </c>
      <c r="F628" s="67"/>
      <c r="G628" s="127">
        <f>'22-S - 2-  - M'!G18</f>
        <v>0</v>
      </c>
      <c r="H628" s="108">
        <f>'22-S - 2-  - M'!H18</f>
        <v>0</v>
      </c>
      <c r="I628" s="108">
        <f>'18-ALL B - 720 - M'!I629</f>
        <v>0</v>
      </c>
    </row>
    <row r="629" spans="1:9" ht="13.5">
      <c r="A629" s="104">
        <f>'22-S - 2-  - M'!A19</f>
        <v>0</v>
      </c>
      <c r="B629" s="48"/>
      <c r="C629" s="115">
        <f>'22-S - 2-  - M'!C19</f>
        <v>0</v>
      </c>
      <c r="D629" s="50"/>
      <c r="E629" s="115">
        <f>'22-S - 2-  - M'!E19</f>
        <v>0</v>
      </c>
      <c r="F629" s="67"/>
      <c r="G629" s="127">
        <f>'22-S - 2-  - M'!G19</f>
        <v>0</v>
      </c>
      <c r="H629" s="108">
        <f>'22-S - 2-  - M'!H19</f>
        <v>0</v>
      </c>
      <c r="I629" s="108">
        <f>'18-ALL B - 720 - M'!I630</f>
        <v>0</v>
      </c>
    </row>
    <row r="630" spans="1:9" ht="13.5">
      <c r="A630" s="104">
        <f>'22-S - 2-  - M'!A20</f>
        <v>0</v>
      </c>
      <c r="B630" s="60"/>
      <c r="C630" s="115">
        <f>'22-S - 2-  - M'!C20</f>
        <v>0</v>
      </c>
      <c r="D630" s="50"/>
      <c r="E630" s="115">
        <f>'22-S - 2-  - M'!E20</f>
        <v>0</v>
      </c>
      <c r="F630" s="67"/>
      <c r="G630" s="127">
        <f>'22-S - 2-  - M'!G20</f>
        <v>0</v>
      </c>
      <c r="H630" s="108">
        <f>'22-S - 2-  - M'!H20</f>
        <v>0</v>
      </c>
      <c r="I630" s="108">
        <f>'18-ALL B - 720 - M'!I631</f>
        <v>0</v>
      </c>
    </row>
    <row r="631" spans="1:9" ht="14.25" thickBot="1">
      <c r="A631" s="109">
        <f>'22-S - 2-  - M'!A21</f>
        <v>0</v>
      </c>
      <c r="B631" s="53"/>
      <c r="C631" s="120">
        <f>'22-S - 2-  - M'!C21</f>
        <v>0</v>
      </c>
      <c r="D631" s="40"/>
      <c r="E631" s="120">
        <f>'22-S - 2-  - M'!E21</f>
        <v>0</v>
      </c>
      <c r="F631" s="65"/>
      <c r="G631" s="128">
        <f>'22-S - 2-  - M'!G21</f>
        <v>0</v>
      </c>
      <c r="H631" s="113">
        <f>'22-S - 2-  - M'!H21</f>
        <v>0</v>
      </c>
      <c r="I631" s="167" t="s">
        <v>127</v>
      </c>
    </row>
    <row r="632" spans="1:9" ht="14.25" thickBot="1">
      <c r="A632" s="57"/>
      <c r="B632" s="58"/>
      <c r="C632" s="121"/>
      <c r="D632" s="36"/>
      <c r="E632" s="121"/>
      <c r="F632" s="68"/>
      <c r="H632" s="56"/>
      <c r="I632">
        <f>'18-ALL B - 720 - M'!I633</f>
        <v>0</v>
      </c>
    </row>
    <row r="633" spans="1:9" s="82" customFormat="1" ht="14.25">
      <c r="A633" s="78" t="s">
        <v>143</v>
      </c>
      <c r="B633" s="79">
        <f>B612+1</f>
        <v>28</v>
      </c>
      <c r="C633" s="117"/>
      <c r="D633" s="80"/>
      <c r="E633" s="117" t="s">
        <v>134</v>
      </c>
      <c r="F633" s="80" t="s">
        <v>141</v>
      </c>
      <c r="G633" s="124" t="s">
        <v>4</v>
      </c>
      <c r="H633" s="73" t="s">
        <v>80</v>
      </c>
      <c r="I633" s="168"/>
    </row>
    <row r="634" spans="1:9" s="69" customFormat="1" ht="13.5" thickBot="1">
      <c r="A634" s="74" t="s">
        <v>6</v>
      </c>
      <c r="B634" s="38"/>
      <c r="C634" s="75" t="s">
        <v>7</v>
      </c>
      <c r="D634" s="65"/>
      <c r="E634" s="75" t="s">
        <v>8</v>
      </c>
      <c r="F634" s="65"/>
      <c r="G634" s="125" t="s">
        <v>148</v>
      </c>
      <c r="H634" s="76" t="s">
        <v>10</v>
      </c>
      <c r="I634" s="167" t="s">
        <v>373</v>
      </c>
    </row>
    <row r="635" spans="1:9" ht="13.5">
      <c r="A635" s="99">
        <f>'29-S - 2X - M'!A4</f>
        <v>1</v>
      </c>
      <c r="B635" s="43"/>
      <c r="C635" s="119" t="str">
        <f>'29-S - 2X - M'!C4</f>
        <v>C.C. SATURNIA</v>
      </c>
      <c r="D635" s="45"/>
      <c r="E635" s="119" t="str">
        <f>'29-S - 2X - M'!E4</f>
        <v>FRANCO Marco/ SERGAS Diego</v>
      </c>
      <c r="F635" s="66"/>
      <c r="G635" s="126">
        <f>'29-S - 2X - M'!G4</f>
        <v>0</v>
      </c>
      <c r="H635" s="103">
        <f>'29-S - 2X - M'!H4</f>
        <v>0</v>
      </c>
      <c r="I635" s="108">
        <f>'18-ALL B - 720 - M'!I636</f>
        <v>0</v>
      </c>
    </row>
    <row r="636" spans="1:9" ht="13.5">
      <c r="A636" s="104">
        <f>'29-S - 2X - M'!A5</f>
        <v>2</v>
      </c>
      <c r="B636" s="48"/>
      <c r="C636" s="115" t="str">
        <f>'29-S - 2X - M'!C5</f>
        <v>S.C. AUSONIA</v>
      </c>
      <c r="D636" s="50"/>
      <c r="E636" s="115" t="str">
        <f>'29-S - 2X - M'!E5</f>
        <v>SALMERI Luca / LAUTO Alessandro</v>
      </c>
      <c r="F636" s="67"/>
      <c r="G636" s="127">
        <f>'29-S - 2X - M'!G5</f>
        <v>0</v>
      </c>
      <c r="H636" s="108">
        <f>'29-S - 2X - M'!H5</f>
        <v>0</v>
      </c>
      <c r="I636" s="108">
        <f>'18-ALL B - 720 - M'!I637</f>
        <v>0</v>
      </c>
    </row>
    <row r="637" spans="1:9" ht="13.5">
      <c r="A637" s="104">
        <f>'29-S - 2X - M'!A6</f>
        <v>3</v>
      </c>
      <c r="B637" s="48"/>
      <c r="C637" s="115" t="str">
        <f>'29-S - 2X - M'!C6</f>
        <v>C.C. SATURNIA</v>
      </c>
      <c r="D637" s="50"/>
      <c r="E637" s="115" t="str">
        <f>'29-S - 2X - M'!E6</f>
        <v>STADARI Alessandro/ MILOS Pietro</v>
      </c>
      <c r="F637" s="67"/>
      <c r="G637" s="127">
        <f>'29-S - 2X - M'!G6</f>
        <v>0</v>
      </c>
      <c r="H637" s="108">
        <f>'29-S - 2X - M'!H6</f>
        <v>0</v>
      </c>
      <c r="I637" s="108">
        <f>'18-ALL B - 720 - M'!I638</f>
        <v>0</v>
      </c>
    </row>
    <row r="638" spans="1:9" ht="13.5">
      <c r="A638" s="104">
        <f>'29-S - 2X - M'!A7</f>
        <v>4</v>
      </c>
      <c r="B638" s="48"/>
      <c r="C638" s="115" t="str">
        <f>'29-S - 2X - M'!C7</f>
        <v>S.C. TIMAVO</v>
      </c>
      <c r="D638" s="50"/>
      <c r="E638" s="115" t="str">
        <f>'29-S - 2X - M'!E7</f>
        <v>ROMANO Matteo / CECHET Giovanni</v>
      </c>
      <c r="F638" s="67"/>
      <c r="G638" s="127">
        <f>'29-S - 2X - M'!G7</f>
        <v>0</v>
      </c>
      <c r="H638" s="108">
        <f>'29-S - 2X - M'!H7</f>
        <v>0</v>
      </c>
      <c r="I638" s="108">
        <f>'18-ALL B - 720 - M'!I639</f>
        <v>0</v>
      </c>
    </row>
    <row r="639" spans="1:9" ht="13.5">
      <c r="A639" s="104">
        <f>'29-S - 2X - M'!A8</f>
        <v>5</v>
      </c>
      <c r="B639" s="48"/>
      <c r="C639" s="115" t="str">
        <f>'29-S - 2X - M'!C8</f>
        <v>S.N. G.PULLINO</v>
      </c>
      <c r="D639" s="50"/>
      <c r="E639" s="115" t="str">
        <f>'29-S - 2X - M'!E8</f>
        <v>VENTIN Andrea / ZUCCOLIN Alex</v>
      </c>
      <c r="F639" s="67"/>
      <c r="G639" s="127">
        <f>'29-S - 2X - M'!G8</f>
        <v>0</v>
      </c>
      <c r="H639" s="108">
        <f>'29-S - 2X - M'!H8</f>
        <v>0</v>
      </c>
      <c r="I639" s="108">
        <f>'18-ALL B - 720 - M'!I640</f>
        <v>0</v>
      </c>
    </row>
    <row r="640" spans="1:9" ht="13.5">
      <c r="A640" s="104">
        <f>'29-S - 2X - M'!A9</f>
        <v>6</v>
      </c>
      <c r="B640" s="48"/>
      <c r="C640" s="115" t="str">
        <f>'29-S - 2X - M'!C9</f>
        <v>C.C. SATURNIA</v>
      </c>
      <c r="D640" s="50"/>
      <c r="E640" s="115" t="str">
        <f>'29-S - 2X - M'!E9</f>
        <v>BISIAK Tommaso / D'AMBROSI Massimiliano</v>
      </c>
      <c r="F640" s="67"/>
      <c r="G640" s="127">
        <f>'29-S - 2X - M'!G9</f>
        <v>0</v>
      </c>
      <c r="H640" s="108">
        <f>'29-S - 2X - M'!H9</f>
        <v>0</v>
      </c>
      <c r="I640" s="108">
        <f>'18-ALL B - 720 - M'!I641</f>
        <v>0</v>
      </c>
    </row>
    <row r="641" spans="1:9" ht="13.5">
      <c r="A641" s="104">
        <f>'29-S - 2X - M'!A10</f>
        <v>0</v>
      </c>
      <c r="B641" s="48"/>
      <c r="C641" s="115">
        <f>'29-S - 2X - M'!C10</f>
        <v>0</v>
      </c>
      <c r="D641" s="50"/>
      <c r="E641" s="115">
        <f>'29-S - 2X - M'!E10</f>
        <v>0</v>
      </c>
      <c r="F641" s="67"/>
      <c r="G641" s="127">
        <f>'29-S - 2X - M'!G10</f>
        <v>0</v>
      </c>
      <c r="H641" s="108">
        <f>'29-S - 2X - M'!H10</f>
        <v>0</v>
      </c>
      <c r="I641" s="108">
        <f>'18-ALL B - 720 - M'!I642</f>
        <v>0</v>
      </c>
    </row>
    <row r="642" spans="1:9" ht="13.5">
      <c r="A642" s="104">
        <f>'29-S - 2X - M'!A11</f>
        <v>0</v>
      </c>
      <c r="B642" s="48"/>
      <c r="C642" s="115">
        <f>'29-S - 2X - M'!C11</f>
        <v>0</v>
      </c>
      <c r="D642" s="50"/>
      <c r="E642" s="115">
        <f>'29-S - 2X - M'!E11</f>
        <v>0</v>
      </c>
      <c r="F642" s="67"/>
      <c r="G642" s="127">
        <f>'29-S - 2X - M'!G11</f>
        <v>0</v>
      </c>
      <c r="H642" s="108">
        <f>'29-S - 2X - M'!H11</f>
        <v>0</v>
      </c>
      <c r="I642" s="108">
        <f>'18-ALL B - 720 - M'!I643</f>
        <v>0</v>
      </c>
    </row>
    <row r="643" spans="1:9" ht="13.5">
      <c r="A643" s="104">
        <f>'29-S - 2X - M'!A12</f>
        <v>0</v>
      </c>
      <c r="B643" s="48"/>
      <c r="C643" s="115">
        <f>'29-S - 2X - M'!C12</f>
        <v>0</v>
      </c>
      <c r="D643" s="50"/>
      <c r="E643" s="115">
        <f>'29-S - 2X - M'!E12</f>
        <v>0</v>
      </c>
      <c r="F643" s="67"/>
      <c r="G643" s="127">
        <f>'29-S - 2X - M'!G12</f>
        <v>0</v>
      </c>
      <c r="H643" s="108">
        <f>'29-S - 2X - M'!H12</f>
        <v>0</v>
      </c>
      <c r="I643" s="108">
        <f>'18-ALL B - 720 - M'!I644</f>
        <v>0</v>
      </c>
    </row>
    <row r="644" spans="1:9" ht="13.5">
      <c r="A644" s="104">
        <f>'29-S - 2X - M'!A13</f>
        <v>0</v>
      </c>
      <c r="B644" s="48"/>
      <c r="C644" s="115">
        <f>'29-S - 2X - M'!C13</f>
        <v>0</v>
      </c>
      <c r="D644" s="50"/>
      <c r="E644" s="115">
        <f>'29-S - 2X - M'!E13</f>
        <v>0</v>
      </c>
      <c r="F644" s="67"/>
      <c r="G644" s="127">
        <f>'29-S - 2X - M'!G13</f>
        <v>0</v>
      </c>
      <c r="H644" s="108">
        <f>'29-S - 2X - M'!H13</f>
        <v>0</v>
      </c>
      <c r="I644" s="108">
        <f>'18-ALL B - 720 - M'!I645</f>
        <v>0</v>
      </c>
    </row>
    <row r="645" spans="1:9" ht="13.5">
      <c r="A645" s="104">
        <f>'29-S - 2X - M'!A14</f>
        <v>0</v>
      </c>
      <c r="B645" s="48"/>
      <c r="C645" s="115">
        <f>'29-S - 2X - M'!C14</f>
        <v>0</v>
      </c>
      <c r="D645" s="50"/>
      <c r="E645" s="115">
        <f>'29-S - 2X - M'!E14</f>
        <v>0</v>
      </c>
      <c r="F645" s="67"/>
      <c r="G645" s="127">
        <f>'29-S - 2X - M'!G14</f>
        <v>0</v>
      </c>
      <c r="H645" s="108">
        <f>'29-S - 2X - M'!H14</f>
        <v>0</v>
      </c>
      <c r="I645" s="108">
        <f>'18-ALL B - 720 - M'!I646</f>
        <v>0</v>
      </c>
    </row>
    <row r="646" spans="1:9" ht="13.5">
      <c r="A646" s="104">
        <f>'29-S - 2X - M'!A15</f>
        <v>0</v>
      </c>
      <c r="B646" s="48"/>
      <c r="C646" s="115">
        <f>'29-S - 2X - M'!C15</f>
        <v>0</v>
      </c>
      <c r="D646" s="50"/>
      <c r="E646" s="115">
        <f>'29-S - 2X - M'!E15</f>
        <v>0</v>
      </c>
      <c r="F646" s="67"/>
      <c r="G646" s="127">
        <f>'29-S - 2X - M'!G15</f>
        <v>0</v>
      </c>
      <c r="H646" s="108">
        <f>'29-S - 2X - M'!H15</f>
        <v>0</v>
      </c>
      <c r="I646" s="108">
        <f>'18-ALL B - 720 - M'!I647</f>
        <v>0</v>
      </c>
    </row>
    <row r="647" spans="1:9" ht="13.5">
      <c r="A647" s="104">
        <f>'29-S - 2X - M'!A16</f>
        <v>0</v>
      </c>
      <c r="B647" s="48"/>
      <c r="C647" s="115">
        <f>'29-S - 2X - M'!C16</f>
        <v>0</v>
      </c>
      <c r="D647" s="50"/>
      <c r="E647" s="115">
        <f>'29-S - 2X - M'!E16</f>
        <v>0</v>
      </c>
      <c r="F647" s="67"/>
      <c r="G647" s="127">
        <f>'29-S - 2X - M'!G16</f>
        <v>0</v>
      </c>
      <c r="H647" s="108">
        <f>'29-S - 2X - M'!H16</f>
        <v>0</v>
      </c>
      <c r="I647" s="108">
        <f>'18-ALL B - 720 - M'!I648</f>
        <v>0</v>
      </c>
    </row>
    <row r="648" spans="1:9" ht="13.5">
      <c r="A648" s="104">
        <f>'29-S - 2X - M'!A17</f>
        <v>0</v>
      </c>
      <c r="B648" s="48"/>
      <c r="C648" s="115">
        <f>'29-S - 2X - M'!C17</f>
        <v>0</v>
      </c>
      <c r="D648" s="50"/>
      <c r="E648" s="115">
        <f>'29-S - 2X - M'!E17</f>
        <v>0</v>
      </c>
      <c r="F648" s="67"/>
      <c r="G648" s="127">
        <f>'29-S - 2X - M'!G17</f>
        <v>0</v>
      </c>
      <c r="H648" s="108">
        <f>'29-S - 2X - M'!H17</f>
        <v>0</v>
      </c>
      <c r="I648" s="108">
        <f>'18-ALL B - 720 - M'!I649</f>
        <v>0</v>
      </c>
    </row>
    <row r="649" spans="1:9" ht="13.5">
      <c r="A649" s="104">
        <f>'29-S - 2X - M'!A18</f>
        <v>0</v>
      </c>
      <c r="B649" s="48"/>
      <c r="C649" s="115">
        <f>'29-S - 2X - M'!C18</f>
        <v>0</v>
      </c>
      <c r="D649" s="50"/>
      <c r="E649" s="115">
        <f>'29-S - 2X - M'!E18</f>
        <v>0</v>
      </c>
      <c r="F649" s="67"/>
      <c r="G649" s="127">
        <f>'29-S - 2X - M'!G18</f>
        <v>0</v>
      </c>
      <c r="H649" s="108">
        <f>'29-S - 2X - M'!H18</f>
        <v>0</v>
      </c>
      <c r="I649" s="108">
        <f>'18-ALL B - 720 - M'!I650</f>
        <v>0</v>
      </c>
    </row>
    <row r="650" spans="1:9" ht="13.5">
      <c r="A650" s="104">
        <f>'29-S - 2X - M'!A19</f>
        <v>0</v>
      </c>
      <c r="B650" s="60"/>
      <c r="C650" s="115">
        <f>'29-S - 2X - M'!C19</f>
        <v>0</v>
      </c>
      <c r="D650" s="50"/>
      <c r="E650" s="115">
        <f>'29-S - 2X - M'!E19</f>
        <v>0</v>
      </c>
      <c r="F650" s="67"/>
      <c r="G650" s="127">
        <f>'29-S - 2X - M'!G19</f>
        <v>0</v>
      </c>
      <c r="H650" s="108">
        <f>'29-S - 2X - M'!H19</f>
        <v>0</v>
      </c>
      <c r="I650" s="108">
        <f>'18-ALL B - 720 - M'!I651</f>
        <v>0</v>
      </c>
    </row>
    <row r="651" spans="1:9" ht="14.25" thickBot="1">
      <c r="A651" s="109">
        <f>'29-S - 2X - M'!A20</f>
        <v>0</v>
      </c>
      <c r="B651" s="53"/>
      <c r="C651" s="120">
        <f>'29-S - 2X - M'!C20</f>
        <v>0</v>
      </c>
      <c r="D651" s="40"/>
      <c r="E651" s="120">
        <f>'29-S - 2X - M'!E20</f>
        <v>0</v>
      </c>
      <c r="F651" s="65"/>
      <c r="G651" s="128">
        <f>'29-S - 2X - M'!G20</f>
        <v>0</v>
      </c>
      <c r="H651" s="113">
        <f>'29-S - 2X - M'!H20</f>
        <v>0</v>
      </c>
      <c r="I651" s="169">
        <f>'18-ALL B - 720 - M'!I652</f>
        <v>0</v>
      </c>
    </row>
    <row r="652" spans="1:9" ht="14.25" thickBot="1">
      <c r="A652" s="57"/>
      <c r="B652" s="58"/>
      <c r="C652" s="121"/>
      <c r="D652" s="36"/>
      <c r="E652" s="121"/>
      <c r="F652" s="68"/>
      <c r="H652" s="56"/>
      <c r="I652">
        <f>'18-ALL B - 720 - M'!I653</f>
        <v>0</v>
      </c>
    </row>
    <row r="653" spans="1:9" s="90" customFormat="1" ht="14.25">
      <c r="A653" s="86" t="s">
        <v>143</v>
      </c>
      <c r="B653" s="85">
        <f>B633+1</f>
        <v>29</v>
      </c>
      <c r="C653" s="118"/>
      <c r="D653" s="87"/>
      <c r="E653" s="118" t="s">
        <v>134</v>
      </c>
      <c r="F653" s="87" t="s">
        <v>141</v>
      </c>
      <c r="G653" s="130" t="s">
        <v>133</v>
      </c>
      <c r="H653" s="88" t="s">
        <v>80</v>
      </c>
      <c r="I653" s="168"/>
    </row>
    <row r="654" spans="1:9" s="98" customFormat="1" ht="13.5" thickBot="1">
      <c r="A654" s="91" t="s">
        <v>6</v>
      </c>
      <c r="B654" s="92"/>
      <c r="C654" s="93" t="s">
        <v>7</v>
      </c>
      <c r="D654" s="94"/>
      <c r="E654" s="93" t="s">
        <v>8</v>
      </c>
      <c r="F654" s="94"/>
      <c r="G654" s="131" t="s">
        <v>148</v>
      </c>
      <c r="H654" s="96" t="s">
        <v>10</v>
      </c>
      <c r="I654" s="167" t="s">
        <v>373</v>
      </c>
    </row>
    <row r="655" spans="1:9" ht="13.5">
      <c r="A655" s="104">
        <f>'19-S - 2X - F'!A4</f>
        <v>1</v>
      </c>
      <c r="B655" s="48"/>
      <c r="C655" s="115" t="str">
        <f>'19-S - 2X - F'!C4</f>
        <v>C.C. SATURNIA</v>
      </c>
      <c r="D655" s="50"/>
      <c r="E655" s="115" t="str">
        <f>'19-S - 2X - F'!E4</f>
        <v>DELLA ZONCA Giulia/ CORONICA Sara</v>
      </c>
      <c r="F655" s="67"/>
      <c r="G655" s="127">
        <f>'19-S - 2X - F'!G4</f>
        <v>0</v>
      </c>
      <c r="H655" s="108">
        <f>'19-S - 2X - F'!H4</f>
        <v>0</v>
      </c>
      <c r="I655" s="103">
        <f>'18-ALL B - 720 - M'!I656</f>
        <v>0</v>
      </c>
    </row>
    <row r="656" spans="1:9" ht="13.5">
      <c r="A656" s="104">
        <f>'19-S - 2X - F'!A5</f>
        <v>2</v>
      </c>
      <c r="B656" s="48"/>
      <c r="C656" s="115" t="str">
        <f>'19-S - 2X - F'!C6</f>
        <v>S.N. G.PULLINO</v>
      </c>
      <c r="D656" s="50"/>
      <c r="E656" s="115" t="str">
        <f>'19-S - 2X - F'!E5</f>
        <v>SIMEON Olga / MICHIELI Cristina</v>
      </c>
      <c r="F656" s="67"/>
      <c r="G656" s="127">
        <f>'19-S - 2X - F'!G5</f>
        <v>0</v>
      </c>
      <c r="H656" s="108">
        <f>'19-S - 2X - F'!H5</f>
        <v>0</v>
      </c>
      <c r="I656" s="108">
        <f>'18-ALL B - 720 - M'!I657</f>
        <v>0</v>
      </c>
    </row>
    <row r="657" spans="1:9" ht="13.5">
      <c r="A657" s="104">
        <f>'19-S - 2X - F'!A6</f>
        <v>3</v>
      </c>
      <c r="B657" s="48"/>
      <c r="C657" s="115" t="str">
        <f>'19-S - 2X - F'!C6</f>
        <v>S.N. G.PULLINO</v>
      </c>
      <c r="D657" s="50"/>
      <c r="E657" s="115" t="str">
        <f>'19-S - 2X - F'!E6</f>
        <v>GIORDANO Alexia / PASTROVICCHIO Sara</v>
      </c>
      <c r="F657" s="67"/>
      <c r="G657" s="127">
        <f>'19-S - 2X - F'!G6</f>
        <v>0</v>
      </c>
      <c r="H657" s="108">
        <f>'19-S - 2X - F'!H6</f>
        <v>0</v>
      </c>
      <c r="I657" s="108">
        <f>'18-ALL B - 720 - M'!I658</f>
        <v>0</v>
      </c>
    </row>
    <row r="658" spans="1:9" ht="13.5">
      <c r="A658" s="104">
        <f>'19-S - 2X - F'!A7</f>
        <v>0</v>
      </c>
      <c r="B658" s="48"/>
      <c r="C658" s="115" t="str">
        <f>'19-S - 2X - F'!C7</f>
        <v> </v>
      </c>
      <c r="D658" s="50"/>
      <c r="E658" s="115" t="str">
        <f>'19-S - 2X - F'!E7</f>
        <v> </v>
      </c>
      <c r="F658" s="67"/>
      <c r="G658" s="127">
        <f>'19-S - 2X - F'!G7</f>
        <v>0</v>
      </c>
      <c r="H658" s="108">
        <f>'19-S - 2X - F'!H7</f>
        <v>0</v>
      </c>
      <c r="I658" s="108">
        <f>'18-ALL B - 720 - M'!I659</f>
        <v>0</v>
      </c>
    </row>
    <row r="659" spans="1:9" ht="13.5">
      <c r="A659" s="104">
        <f>'19-S - 2X - F'!A8</f>
        <v>0</v>
      </c>
      <c r="B659" s="48"/>
      <c r="C659" s="115">
        <f>'19-S - 2X - F'!C8</f>
        <v>0</v>
      </c>
      <c r="D659" s="50"/>
      <c r="E659" s="115">
        <f>'19-S - 2X - F'!E8</f>
        <v>0</v>
      </c>
      <c r="F659" s="67"/>
      <c r="G659" s="127">
        <f>'19-S - 2X - F'!G8</f>
        <v>0</v>
      </c>
      <c r="H659" s="108">
        <f>'19-S - 2X - F'!H8</f>
        <v>0</v>
      </c>
      <c r="I659" s="108">
        <f>'18-ALL B - 720 - M'!I660</f>
        <v>0</v>
      </c>
    </row>
    <row r="660" spans="1:9" ht="13.5">
      <c r="A660" s="104">
        <f>'19-S - 2X - F'!A9</f>
        <v>0</v>
      </c>
      <c r="B660" s="48"/>
      <c r="C660" s="115">
        <f>'19-S - 2X - F'!C9</f>
        <v>0</v>
      </c>
      <c r="D660" s="50"/>
      <c r="E660" s="115">
        <f>'19-S - 2X - F'!E9</f>
        <v>0</v>
      </c>
      <c r="F660" s="67"/>
      <c r="G660" s="127">
        <f>'19-S - 2X - F'!G9</f>
        <v>0</v>
      </c>
      <c r="H660" s="108">
        <f>'19-S - 2X - F'!H9</f>
        <v>0</v>
      </c>
      <c r="I660" s="108">
        <f>'18-ALL B - 720 - M'!I661</f>
        <v>0</v>
      </c>
    </row>
    <row r="661" spans="1:9" ht="13.5">
      <c r="A661" s="104">
        <f>'19-S - 2X - F'!A10</f>
        <v>0</v>
      </c>
      <c r="B661" s="48"/>
      <c r="C661" s="115">
        <f>'19-S - 2X - F'!C10</f>
        <v>0</v>
      </c>
      <c r="D661" s="50"/>
      <c r="E661" s="115">
        <f>'19-S - 2X - F'!E10</f>
        <v>0</v>
      </c>
      <c r="F661" s="67"/>
      <c r="G661" s="127">
        <f>'19-S - 2X - F'!G10</f>
        <v>0</v>
      </c>
      <c r="H661" s="108">
        <f>'19-S - 2X - F'!H10</f>
        <v>0</v>
      </c>
      <c r="I661" s="108">
        <f>'18-ALL B - 720 - M'!I662</f>
        <v>0</v>
      </c>
    </row>
    <row r="662" spans="1:9" ht="13.5">
      <c r="A662" s="104">
        <f>'19-S - 2X - F'!A11</f>
        <v>0</v>
      </c>
      <c r="B662" s="48"/>
      <c r="C662" s="115">
        <f>'19-S - 2X - F'!C11</f>
        <v>0</v>
      </c>
      <c r="D662" s="50"/>
      <c r="E662" s="115">
        <f>'19-S - 2X - F'!E11</f>
        <v>0</v>
      </c>
      <c r="F662" s="67"/>
      <c r="G662" s="127">
        <f>'19-S - 2X - F'!G11</f>
        <v>0</v>
      </c>
      <c r="H662" s="108">
        <f>'19-S - 2X - F'!H11</f>
        <v>0</v>
      </c>
      <c r="I662" s="108">
        <f>'18-ALL B - 720 - M'!I663</f>
        <v>0</v>
      </c>
    </row>
    <row r="663" spans="1:9" ht="13.5">
      <c r="A663" s="104">
        <f>'19-S - 2X - F'!A12</f>
        <v>0</v>
      </c>
      <c r="B663" s="48"/>
      <c r="C663" s="115">
        <f>'19-S - 2X - F'!C12</f>
        <v>0</v>
      </c>
      <c r="D663" s="50"/>
      <c r="E663" s="115">
        <f>'19-S - 2X - F'!E12</f>
        <v>0</v>
      </c>
      <c r="F663" s="67"/>
      <c r="G663" s="127">
        <f>'19-S - 2X - F'!G12</f>
        <v>0</v>
      </c>
      <c r="H663" s="108">
        <f>'19-S - 2X - F'!H12</f>
        <v>0</v>
      </c>
      <c r="I663" s="108">
        <f>'18-ALL B - 720 - M'!I664</f>
        <v>0</v>
      </c>
    </row>
    <row r="664" spans="1:9" ht="13.5">
      <c r="A664" s="104">
        <f>'19-S - 2X - F'!A13</f>
        <v>0</v>
      </c>
      <c r="B664" s="48"/>
      <c r="C664" s="115">
        <f>'19-S - 2X - F'!C13</f>
        <v>0</v>
      </c>
      <c r="D664" s="50"/>
      <c r="E664" s="115">
        <f>'19-S - 2X - F'!E13</f>
        <v>0</v>
      </c>
      <c r="F664" s="67"/>
      <c r="G664" s="127">
        <f>'19-S - 2X - F'!G13</f>
        <v>0</v>
      </c>
      <c r="H664" s="108">
        <f>'19-S - 2X - F'!H13</f>
        <v>0</v>
      </c>
      <c r="I664" s="108">
        <f>'18-ALL B - 720 - M'!I665</f>
        <v>0</v>
      </c>
    </row>
    <row r="665" spans="1:9" ht="13.5">
      <c r="A665" s="104">
        <f>'19-S - 2X - F'!A14</f>
        <v>0</v>
      </c>
      <c r="B665" s="48"/>
      <c r="C665" s="115">
        <f>'19-S - 2X - F'!C14</f>
        <v>0</v>
      </c>
      <c r="D665" s="50"/>
      <c r="E665" s="115">
        <f>'19-S - 2X - F'!E14</f>
        <v>0</v>
      </c>
      <c r="F665" s="67"/>
      <c r="G665" s="127">
        <f>'19-S - 2X - F'!G14</f>
        <v>0</v>
      </c>
      <c r="H665" s="108">
        <f>'19-S - 2X - F'!H14</f>
        <v>0</v>
      </c>
      <c r="I665" s="108">
        <f>'18-ALL B - 720 - M'!I666</f>
        <v>0</v>
      </c>
    </row>
    <row r="666" spans="1:9" ht="13.5">
      <c r="A666" s="104">
        <f>'19-S - 2X - F'!A15</f>
        <v>0</v>
      </c>
      <c r="B666" s="48"/>
      <c r="C666" s="115">
        <f>'19-S - 2X - F'!C15</f>
        <v>0</v>
      </c>
      <c r="D666" s="50"/>
      <c r="E666" s="115">
        <f>'19-S - 2X - F'!E15</f>
        <v>0</v>
      </c>
      <c r="F666" s="67"/>
      <c r="G666" s="127">
        <f>'19-S - 2X - F'!G15</f>
        <v>0</v>
      </c>
      <c r="H666" s="108">
        <f>'19-S - 2X - F'!H15</f>
        <v>0</v>
      </c>
      <c r="I666" s="108">
        <f>'18-ALL B - 720 - M'!I667</f>
        <v>0</v>
      </c>
    </row>
    <row r="667" spans="1:9" ht="13.5">
      <c r="A667" s="104">
        <f>'19-S - 2X - F'!A16</f>
        <v>0</v>
      </c>
      <c r="B667" s="48"/>
      <c r="C667" s="115">
        <f>'19-S - 2X - F'!C16</f>
        <v>0</v>
      </c>
      <c r="D667" s="50"/>
      <c r="E667" s="115">
        <f>'19-S - 2X - F'!E16</f>
        <v>0</v>
      </c>
      <c r="F667" s="67"/>
      <c r="G667" s="127">
        <f>'19-S - 2X - F'!G16</f>
        <v>0</v>
      </c>
      <c r="H667" s="108">
        <f>'19-S - 2X - F'!H16</f>
        <v>0</v>
      </c>
      <c r="I667" s="108">
        <f>'18-ALL B - 720 - M'!I668</f>
        <v>0</v>
      </c>
    </row>
    <row r="668" spans="1:9" ht="13.5">
      <c r="A668" s="104">
        <f>'19-S - 2X - F'!A17</f>
        <v>0</v>
      </c>
      <c r="B668" s="48"/>
      <c r="C668" s="115">
        <f>'19-S - 2X - F'!C17</f>
        <v>0</v>
      </c>
      <c r="D668" s="50"/>
      <c r="E668" s="115">
        <f>'19-S - 2X - F'!E17</f>
        <v>0</v>
      </c>
      <c r="F668" s="67"/>
      <c r="G668" s="127">
        <f>'19-S - 2X - F'!G17</f>
        <v>0</v>
      </c>
      <c r="H668" s="108">
        <f>'19-S - 2X - F'!H17</f>
        <v>0</v>
      </c>
      <c r="I668" s="108">
        <f>'18-ALL B - 720 - M'!I669</f>
        <v>0</v>
      </c>
    </row>
    <row r="669" spans="1:9" ht="13.5">
      <c r="A669" s="104">
        <f>'19-S - 2X - F'!A18</f>
        <v>0</v>
      </c>
      <c r="B669" s="48"/>
      <c r="C669" s="115">
        <f>'19-S - 2X - F'!C18</f>
        <v>0</v>
      </c>
      <c r="D669" s="50"/>
      <c r="E669" s="115">
        <f>'19-S - 2X - F'!E18</f>
        <v>0</v>
      </c>
      <c r="F669" s="67"/>
      <c r="G669" s="127">
        <f>'19-S - 2X - F'!G18</f>
        <v>0</v>
      </c>
      <c r="H669" s="108">
        <f>'19-S - 2X - F'!H18</f>
        <v>0</v>
      </c>
      <c r="I669" s="108">
        <f>'18-ALL B - 720 - M'!I670</f>
        <v>0</v>
      </c>
    </row>
    <row r="670" spans="1:9" ht="13.5">
      <c r="A670" s="104">
        <f>'19-S - 2X - F'!A19</f>
        <v>0</v>
      </c>
      <c r="B670" s="48"/>
      <c r="C670" s="115">
        <f>'19-S - 2X - F'!C19</f>
        <v>0</v>
      </c>
      <c r="D670" s="50"/>
      <c r="E670" s="115">
        <f>'19-S - 2X - F'!E19</f>
        <v>0</v>
      </c>
      <c r="F670" s="67"/>
      <c r="G670" s="127">
        <f>'19-S - 2X - F'!G19</f>
        <v>0</v>
      </c>
      <c r="H670" s="108">
        <f>'19-S - 2X - F'!H19</f>
        <v>0</v>
      </c>
      <c r="I670" s="108">
        <f>'18-ALL B - 720 - M'!I671</f>
        <v>0</v>
      </c>
    </row>
    <row r="671" spans="1:9" ht="13.5">
      <c r="A671" s="104">
        <f>'19-S - 2X - F'!A20</f>
        <v>0</v>
      </c>
      <c r="B671" s="48"/>
      <c r="C671" s="115">
        <f>'19-S - 2X - F'!C20</f>
        <v>0</v>
      </c>
      <c r="D671" s="50"/>
      <c r="E671" s="115">
        <f>'19-S - 2X - F'!E20</f>
        <v>0</v>
      </c>
      <c r="F671" s="67"/>
      <c r="G671" s="127">
        <f>'19-S - 2X - F'!G20</f>
        <v>0</v>
      </c>
      <c r="H671" s="108">
        <f>'19-S - 2X - F'!H20</f>
        <v>0</v>
      </c>
      <c r="I671" s="108">
        <f>'18-ALL B - 720 - M'!I672</f>
        <v>0</v>
      </c>
    </row>
    <row r="672" spans="1:9" ht="13.5">
      <c r="A672" s="104">
        <f>'19-S - 2X - F'!A21</f>
        <v>0</v>
      </c>
      <c r="B672" s="48"/>
      <c r="C672" s="115">
        <f>'19-S - 2X - F'!C21</f>
        <v>0</v>
      </c>
      <c r="D672" s="50"/>
      <c r="E672" s="115">
        <f>'19-S - 2X - F'!E21</f>
        <v>0</v>
      </c>
      <c r="F672" s="67"/>
      <c r="G672" s="127">
        <f>'19-S - 2X - F'!G21</f>
        <v>0</v>
      </c>
      <c r="H672" s="108">
        <f>'19-S - 2X - F'!H21</f>
        <v>0</v>
      </c>
      <c r="I672" s="108">
        <f>'18-ALL B - 720 - M'!I673</f>
        <v>0</v>
      </c>
    </row>
    <row r="673" spans="1:9" ht="13.5">
      <c r="A673" s="104">
        <f>'19-S - 2X - F'!A22</f>
        <v>0</v>
      </c>
      <c r="B673" s="60"/>
      <c r="C673" s="115">
        <f>'19-S - 2X - F'!C22</f>
        <v>0</v>
      </c>
      <c r="D673" s="50"/>
      <c r="E673" s="115">
        <f>'19-S - 2X - F'!E22</f>
        <v>0</v>
      </c>
      <c r="F673" s="67"/>
      <c r="G673" s="127">
        <f>'19-S - 2X - F'!G22</f>
        <v>0</v>
      </c>
      <c r="H673" s="108">
        <f>'19-S - 2X - F'!H22</f>
        <v>0</v>
      </c>
      <c r="I673" s="108">
        <f>'18-ALL B - 720 - M'!I674</f>
        <v>0</v>
      </c>
    </row>
    <row r="674" spans="1:9" ht="14.25" thickBot="1">
      <c r="A674" s="109">
        <f>'19-S - 2X - F'!A23</f>
        <v>0</v>
      </c>
      <c r="B674" s="53"/>
      <c r="C674" s="120">
        <f>'19-S - 2X - F'!C23</f>
        <v>0</v>
      </c>
      <c r="D674" s="40"/>
      <c r="E674" s="120">
        <f>'19-S - 2X - F'!E23</f>
        <v>0</v>
      </c>
      <c r="F674" s="65"/>
      <c r="G674" s="128">
        <f>'19-S - 2X - F'!G23</f>
        <v>0</v>
      </c>
      <c r="H674" s="113">
        <f>'19-S - 2X - F'!H23</f>
        <v>0</v>
      </c>
      <c r="I674" s="169">
        <f>'18-ALL B - 720 - M'!I675</f>
        <v>0</v>
      </c>
    </row>
    <row r="675" spans="1:9" ht="14.25" thickBot="1">
      <c r="A675" s="57"/>
      <c r="B675" s="58"/>
      <c r="C675" s="121"/>
      <c r="D675" s="36"/>
      <c r="E675" s="121"/>
      <c r="F675" s="68"/>
      <c r="H675" s="56"/>
      <c r="I675">
        <f>'18-ALL B - 720 - M'!I676</f>
        <v>0</v>
      </c>
    </row>
    <row r="676" spans="1:9" s="82" customFormat="1" ht="14.25">
      <c r="A676" s="78" t="s">
        <v>143</v>
      </c>
      <c r="B676" s="79">
        <f>B653+1</f>
        <v>30</v>
      </c>
      <c r="C676" s="117"/>
      <c r="D676" s="80"/>
      <c r="E676" s="117" t="s">
        <v>135</v>
      </c>
      <c r="F676" s="80" t="s">
        <v>141</v>
      </c>
      <c r="G676" s="124" t="s">
        <v>4</v>
      </c>
      <c r="H676" s="73" t="s">
        <v>80</v>
      </c>
      <c r="I676" s="168"/>
    </row>
    <row r="677" spans="1:9" s="69" customFormat="1" ht="13.5" thickBot="1">
      <c r="A677" s="74" t="s">
        <v>6</v>
      </c>
      <c r="B677" s="38"/>
      <c r="C677" s="75" t="s">
        <v>7</v>
      </c>
      <c r="D677" s="65"/>
      <c r="E677" s="75" t="s">
        <v>8</v>
      </c>
      <c r="F677" s="65"/>
      <c r="G677" s="125" t="s">
        <v>148</v>
      </c>
      <c r="H677" s="76" t="s">
        <v>10</v>
      </c>
      <c r="I677" s="167" t="s">
        <v>373</v>
      </c>
    </row>
    <row r="678" spans="1:9" ht="13.5">
      <c r="A678" s="99">
        <f>'S - 4X - M'!A4</f>
        <v>0</v>
      </c>
      <c r="B678" s="43"/>
      <c r="C678" s="119">
        <f>'S - 4X - M'!C4</f>
        <v>0</v>
      </c>
      <c r="D678" s="45"/>
      <c r="E678" s="119">
        <f>'S - 4X - M'!E4</f>
        <v>0</v>
      </c>
      <c r="F678" s="66"/>
      <c r="G678" s="126">
        <f>'S - 4X - M'!G4</f>
        <v>0</v>
      </c>
      <c r="H678" s="103">
        <f>'S - 4X - M'!H4</f>
        <v>0</v>
      </c>
      <c r="I678" s="103">
        <f>'18-ALL B - 720 - M'!I679</f>
        <v>0</v>
      </c>
    </row>
    <row r="679" spans="1:9" ht="13.5">
      <c r="A679" s="104">
        <f>'S - 4X - M'!A5</f>
        <v>0</v>
      </c>
      <c r="B679" s="48"/>
      <c r="C679" s="115">
        <f>'S - 4X - M'!C5</f>
        <v>0</v>
      </c>
      <c r="D679" s="50"/>
      <c r="E679" s="115">
        <f>'S - 4X - M'!E5</f>
        <v>0</v>
      </c>
      <c r="F679" s="67"/>
      <c r="G679" s="127">
        <f>'S - 4X - M'!G5</f>
        <v>0</v>
      </c>
      <c r="H679" s="108">
        <f>'S - 4X - M'!H5</f>
        <v>0</v>
      </c>
      <c r="I679" s="108">
        <f>'18-ALL B - 720 - M'!I680</f>
        <v>0</v>
      </c>
    </row>
    <row r="680" spans="1:9" ht="13.5">
      <c r="A680" s="104">
        <f>'S - 4X - M'!A6</f>
        <v>0</v>
      </c>
      <c r="B680" s="48"/>
      <c r="C680" s="115">
        <f>'S - 4X - M'!C6</f>
        <v>0</v>
      </c>
      <c r="D680" s="50"/>
      <c r="E680" s="115">
        <f>'S - 4X - M'!E6</f>
        <v>0</v>
      </c>
      <c r="F680" s="67"/>
      <c r="G680" s="127">
        <f>'S - 4X - M'!G6</f>
        <v>0</v>
      </c>
      <c r="H680" s="108">
        <f>'S - 4X - M'!H6</f>
        <v>0</v>
      </c>
      <c r="I680" s="108">
        <f>'18-ALL B - 720 - M'!I681</f>
        <v>0</v>
      </c>
    </row>
    <row r="681" spans="1:9" ht="13.5">
      <c r="A681" s="104">
        <f>'S - 4X - M'!A7</f>
        <v>0</v>
      </c>
      <c r="B681" s="48"/>
      <c r="C681" s="115">
        <f>'S - 4X - M'!C7</f>
        <v>0</v>
      </c>
      <c r="D681" s="50"/>
      <c r="E681" s="115">
        <f>'S - 4X - M'!E7</f>
        <v>0</v>
      </c>
      <c r="F681" s="67"/>
      <c r="G681" s="127">
        <f>'S - 4X - M'!G7</f>
        <v>0</v>
      </c>
      <c r="H681" s="108">
        <f>'S - 4X - M'!H7</f>
        <v>0</v>
      </c>
      <c r="I681" s="108">
        <f>'18-ALL B - 720 - M'!I682</f>
        <v>0</v>
      </c>
    </row>
    <row r="682" spans="1:9" ht="13.5">
      <c r="A682" s="104">
        <f>'S - 4X - M'!A8</f>
        <v>0</v>
      </c>
      <c r="B682" s="48"/>
      <c r="C682" s="115">
        <f>'S - 4X - M'!C8</f>
        <v>0</v>
      </c>
      <c r="D682" s="50"/>
      <c r="E682" s="115">
        <f>'S - 4X - M'!E8</f>
        <v>0</v>
      </c>
      <c r="F682" s="67"/>
      <c r="G682" s="127">
        <f>'S - 4X - M'!G8</f>
        <v>0</v>
      </c>
      <c r="H682" s="108">
        <f>'S - 4X - M'!H8</f>
        <v>0</v>
      </c>
      <c r="I682" s="108">
        <f>'18-ALL B - 720 - M'!I683</f>
        <v>0</v>
      </c>
    </row>
    <row r="683" spans="1:9" ht="13.5">
      <c r="A683" s="104">
        <f>'S - 4X - M'!A9</f>
        <v>0</v>
      </c>
      <c r="B683" s="48"/>
      <c r="C683" s="115">
        <f>'S - 4X - M'!C9</f>
        <v>0</v>
      </c>
      <c r="D683" s="50"/>
      <c r="E683" s="115">
        <f>'S - 4X - M'!E9</f>
        <v>0</v>
      </c>
      <c r="F683" s="67"/>
      <c r="G683" s="127">
        <f>'S - 4X - M'!G9</f>
        <v>0</v>
      </c>
      <c r="H683" s="108">
        <f>'S - 4X - M'!H9</f>
        <v>0</v>
      </c>
      <c r="I683" s="108">
        <f>'18-ALL B - 720 - M'!I684</f>
        <v>0</v>
      </c>
    </row>
    <row r="684" spans="1:9" ht="13.5">
      <c r="A684" s="104">
        <f>'S - 4X - M'!A10</f>
        <v>0</v>
      </c>
      <c r="B684" s="48"/>
      <c r="C684" s="115">
        <f>'S - 4X - M'!C10</f>
        <v>0</v>
      </c>
      <c r="D684" s="50"/>
      <c r="E684" s="115">
        <f>'S - 4X - M'!E10</f>
        <v>0</v>
      </c>
      <c r="F684" s="67"/>
      <c r="G684" s="127">
        <f>'S - 4X - M'!G10</f>
        <v>0</v>
      </c>
      <c r="H684" s="108">
        <f>'S - 4X - M'!H10</f>
        <v>0</v>
      </c>
      <c r="I684" s="108">
        <f>'18-ALL B - 720 - M'!I685</f>
        <v>0</v>
      </c>
    </row>
    <row r="685" spans="1:9" ht="13.5">
      <c r="A685" s="104">
        <f>'S - 4X - M'!A11</f>
        <v>0</v>
      </c>
      <c r="B685" s="48"/>
      <c r="C685" s="115">
        <f>'S - 4X - M'!C11</f>
        <v>0</v>
      </c>
      <c r="D685" s="50"/>
      <c r="E685" s="115">
        <f>'S - 4X - M'!E11</f>
        <v>0</v>
      </c>
      <c r="F685" s="67"/>
      <c r="G685" s="127">
        <f>'S - 4X - M'!G11</f>
        <v>0</v>
      </c>
      <c r="H685" s="108">
        <f>'S - 4X - M'!H11</f>
        <v>0</v>
      </c>
      <c r="I685" s="108">
        <f>'18-ALL B - 720 - M'!I686</f>
        <v>0</v>
      </c>
    </row>
    <row r="686" spans="1:9" ht="13.5">
      <c r="A686" s="104">
        <f>'S - 4X - M'!A12</f>
        <v>0</v>
      </c>
      <c r="B686" s="48"/>
      <c r="C686" s="115">
        <f>'S - 4X - M'!C12</f>
        <v>0</v>
      </c>
      <c r="D686" s="50"/>
      <c r="E686" s="115">
        <f>'S - 4X - M'!E12</f>
        <v>0</v>
      </c>
      <c r="F686" s="67"/>
      <c r="G686" s="127">
        <f>'S - 4X - M'!G12</f>
        <v>0</v>
      </c>
      <c r="H686" s="108">
        <f>'S - 4X - M'!H12</f>
        <v>0</v>
      </c>
      <c r="I686" s="108">
        <f>'18-ALL B - 720 - M'!I687</f>
        <v>0</v>
      </c>
    </row>
    <row r="687" spans="1:9" ht="13.5">
      <c r="A687" s="104">
        <f>'S - 4X - M'!A13</f>
        <v>0</v>
      </c>
      <c r="B687" s="48"/>
      <c r="C687" s="115">
        <f>'S - 4X - M'!C13</f>
        <v>0</v>
      </c>
      <c r="D687" s="50"/>
      <c r="E687" s="115">
        <f>'S - 4X - M'!E13</f>
        <v>0</v>
      </c>
      <c r="F687" s="67"/>
      <c r="G687" s="127">
        <f>'S - 4X - M'!G13</f>
        <v>0</v>
      </c>
      <c r="H687" s="108">
        <f>'S - 4X - M'!H13</f>
        <v>0</v>
      </c>
      <c r="I687" s="108">
        <f>'18-ALL B - 720 - M'!I688</f>
        <v>0</v>
      </c>
    </row>
    <row r="688" spans="1:9" ht="13.5">
      <c r="A688" s="104">
        <f>'S - 4X - M'!A14</f>
        <v>0</v>
      </c>
      <c r="B688" s="48"/>
      <c r="C688" s="115">
        <f>'S - 4X - M'!C14</f>
        <v>0</v>
      </c>
      <c r="D688" s="50"/>
      <c r="E688" s="115">
        <f>'S - 4X - M'!E14</f>
        <v>0</v>
      </c>
      <c r="F688" s="67"/>
      <c r="G688" s="127">
        <f>'S - 4X - M'!G14</f>
        <v>0</v>
      </c>
      <c r="H688" s="108">
        <f>'S - 4X - M'!H14</f>
        <v>0</v>
      </c>
      <c r="I688" s="108">
        <f>'18-ALL B - 720 - M'!I689</f>
        <v>0</v>
      </c>
    </row>
    <row r="689" spans="1:9" ht="13.5">
      <c r="A689" s="104">
        <f>'S - 4X - M'!A15</f>
        <v>0</v>
      </c>
      <c r="B689" s="48"/>
      <c r="C689" s="115">
        <f>'S - 4X - M'!C15</f>
        <v>0</v>
      </c>
      <c r="D689" s="50"/>
      <c r="E689" s="115">
        <f>'S - 4X - M'!E15</f>
        <v>0</v>
      </c>
      <c r="F689" s="67"/>
      <c r="G689" s="127">
        <f>'S - 4X - M'!G15</f>
        <v>0</v>
      </c>
      <c r="H689" s="108">
        <f>'S - 4X - M'!H15</f>
        <v>0</v>
      </c>
      <c r="I689" s="108">
        <f>'18-ALL B - 720 - M'!I690</f>
        <v>0</v>
      </c>
    </row>
    <row r="690" spans="1:9" ht="13.5">
      <c r="A690" s="104">
        <f>'S - 4X - M'!A16</f>
        <v>0</v>
      </c>
      <c r="B690" s="48"/>
      <c r="C690" s="115">
        <f>'S - 4X - M'!C16</f>
        <v>0</v>
      </c>
      <c r="D690" s="50"/>
      <c r="E690" s="115">
        <f>'S - 4X - M'!E16</f>
        <v>0</v>
      </c>
      <c r="F690" s="67"/>
      <c r="G690" s="127">
        <f>'S - 4X - M'!G16</f>
        <v>0</v>
      </c>
      <c r="H690" s="108">
        <f>'S - 4X - M'!H16</f>
        <v>0</v>
      </c>
      <c r="I690" s="108">
        <f>'18-ALL B - 720 - M'!I691</f>
        <v>0</v>
      </c>
    </row>
    <row r="691" spans="1:9" ht="13.5">
      <c r="A691" s="104">
        <f>'S - 4X - M'!A17</f>
        <v>0</v>
      </c>
      <c r="B691" s="48"/>
      <c r="C691" s="115">
        <f>'S - 4X - M'!C17</f>
        <v>0</v>
      </c>
      <c r="D691" s="50"/>
      <c r="E691" s="115">
        <f>'S - 4X - M'!E17</f>
        <v>0</v>
      </c>
      <c r="F691" s="67"/>
      <c r="G691" s="127">
        <f>'S - 4X - M'!G17</f>
        <v>0</v>
      </c>
      <c r="H691" s="108">
        <f>'S - 4X - M'!H17</f>
        <v>0</v>
      </c>
      <c r="I691" s="108">
        <f>'18-ALL B - 720 - M'!I692</f>
        <v>0</v>
      </c>
    </row>
    <row r="692" spans="1:9" ht="13.5">
      <c r="A692" s="104">
        <f>'S - 4X - M'!A18</f>
        <v>0</v>
      </c>
      <c r="B692" s="48"/>
      <c r="C692" s="115">
        <f>'S - 4X - M'!C18</f>
        <v>0</v>
      </c>
      <c r="D692" s="50"/>
      <c r="E692" s="115">
        <f>'S - 4X - M'!E18</f>
        <v>0</v>
      </c>
      <c r="F692" s="67"/>
      <c r="G692" s="127">
        <f>'S - 4X - M'!G18</f>
        <v>0</v>
      </c>
      <c r="H692" s="108">
        <f>'S - 4X - M'!H18</f>
        <v>0</v>
      </c>
      <c r="I692" s="108">
        <f>'18-ALL B - 720 - M'!I693</f>
        <v>0</v>
      </c>
    </row>
    <row r="693" spans="1:9" ht="13.5">
      <c r="A693" s="104">
        <f>'S - 4X - M'!A19</f>
        <v>0</v>
      </c>
      <c r="B693" s="48"/>
      <c r="C693" s="115">
        <f>'S - 4X - M'!C19</f>
        <v>0</v>
      </c>
      <c r="D693" s="50"/>
      <c r="E693" s="115">
        <f>'S - 4X - M'!E19</f>
        <v>0</v>
      </c>
      <c r="F693" s="67"/>
      <c r="G693" s="127">
        <f>'S - 4X - M'!G19</f>
        <v>0</v>
      </c>
      <c r="H693" s="108">
        <f>'S - 4X - M'!H19</f>
        <v>0</v>
      </c>
      <c r="I693" s="108">
        <f>'18-ALL B - 720 - M'!I694</f>
        <v>0</v>
      </c>
    </row>
    <row r="694" spans="1:9" ht="13.5">
      <c r="A694" s="104">
        <f>'S - 4X - M'!A20</f>
        <v>0</v>
      </c>
      <c r="B694" s="48"/>
      <c r="C694" s="115">
        <f>'S - 4X - M'!C20</f>
        <v>0</v>
      </c>
      <c r="D694" s="50"/>
      <c r="E694" s="115">
        <f>'S - 4X - M'!E20</f>
        <v>0</v>
      </c>
      <c r="F694" s="67"/>
      <c r="G694" s="127">
        <f>'S - 4X - M'!G20</f>
        <v>0</v>
      </c>
      <c r="H694" s="108">
        <f>'S - 4X - M'!H20</f>
        <v>0</v>
      </c>
      <c r="I694" s="108">
        <f>'18-ALL B - 720 - M'!I695</f>
        <v>0</v>
      </c>
    </row>
    <row r="695" spans="1:9" ht="13.5">
      <c r="A695" s="104">
        <f>'S - 4X - M'!A21</f>
        <v>0</v>
      </c>
      <c r="B695" s="48"/>
      <c r="C695" s="115">
        <f>'S - 4X - M'!C21</f>
        <v>0</v>
      </c>
      <c r="D695" s="50"/>
      <c r="E695" s="115">
        <f>'S - 4X - M'!E21</f>
        <v>0</v>
      </c>
      <c r="F695" s="67"/>
      <c r="G695" s="127">
        <f>'S - 4X - M'!G21</f>
        <v>0</v>
      </c>
      <c r="H695" s="108">
        <f>'S - 4X - M'!H21</f>
        <v>0</v>
      </c>
      <c r="I695" s="108">
        <f>'18-ALL B - 720 - M'!I696</f>
        <v>0</v>
      </c>
    </row>
    <row r="696" spans="1:9" ht="13.5">
      <c r="A696" s="104">
        <f>'S - 4X - M'!A22</f>
        <v>0</v>
      </c>
      <c r="B696" s="60"/>
      <c r="C696" s="115">
        <f>'S - 4X - M'!C22</f>
        <v>0</v>
      </c>
      <c r="D696" s="50"/>
      <c r="E696" s="115">
        <f>'S - 4X - M'!E22</f>
        <v>0</v>
      </c>
      <c r="F696" s="67"/>
      <c r="G696" s="127">
        <f>'S - 4X - M'!G22</f>
        <v>0</v>
      </c>
      <c r="H696" s="108">
        <f>'S - 4X - M'!H22</f>
        <v>0</v>
      </c>
      <c r="I696" s="108">
        <f>'18-ALL B - 720 - M'!I697</f>
        <v>0</v>
      </c>
    </row>
    <row r="697" spans="1:9" ht="14.25" thickBot="1">
      <c r="A697" s="109">
        <f>'S - 4X - M'!A23</f>
        <v>0</v>
      </c>
      <c r="B697" s="53"/>
      <c r="C697" s="120">
        <f>'S - 4X - M'!C23</f>
        <v>0</v>
      </c>
      <c r="D697" s="40"/>
      <c r="E697" s="120">
        <f>'S - 4X - M'!E23</f>
        <v>0</v>
      </c>
      <c r="F697" s="65"/>
      <c r="G697" s="128">
        <f>'S - 4X - M'!G23</f>
        <v>0</v>
      </c>
      <c r="H697" s="113">
        <f>'S - 4X - M'!H23</f>
        <v>0</v>
      </c>
      <c r="I697" s="169">
        <f>'18-ALL B - 720 - M'!I698</f>
        <v>0</v>
      </c>
    </row>
    <row r="698" spans="1:9" ht="14.25" thickBot="1">
      <c r="A698" s="57"/>
      <c r="B698" s="58"/>
      <c r="C698" s="121"/>
      <c r="D698" s="36"/>
      <c r="E698" s="121"/>
      <c r="F698" s="68"/>
      <c r="H698" s="56"/>
      <c r="I698">
        <f>'18-ALL B - 720 - M'!I699</f>
        <v>0</v>
      </c>
    </row>
    <row r="699" spans="1:9" s="82" customFormat="1" ht="15" thickBot="1">
      <c r="A699" s="78" t="s">
        <v>143</v>
      </c>
      <c r="B699" s="79">
        <f>B676+1</f>
        <v>31</v>
      </c>
      <c r="C699" s="122"/>
      <c r="D699" s="83"/>
      <c r="E699" s="122" t="s">
        <v>134</v>
      </c>
      <c r="F699" s="83" t="s">
        <v>142</v>
      </c>
      <c r="G699" s="132" t="s">
        <v>4</v>
      </c>
      <c r="H699" s="73" t="s">
        <v>5</v>
      </c>
      <c r="I699" s="168"/>
    </row>
    <row r="700" spans="1:9" s="69" customFormat="1" ht="13.5" thickBot="1">
      <c r="A700" s="74" t="s">
        <v>6</v>
      </c>
      <c r="B700" s="38"/>
      <c r="C700" s="75" t="s">
        <v>7</v>
      </c>
      <c r="D700" s="65"/>
      <c r="E700" s="75" t="s">
        <v>8</v>
      </c>
      <c r="F700" s="65"/>
      <c r="G700" s="125" t="s">
        <v>148</v>
      </c>
      <c r="H700" s="76" t="s">
        <v>10</v>
      </c>
      <c r="I700" s="167" t="s">
        <v>373</v>
      </c>
    </row>
    <row r="701" spans="1:9" ht="13.5">
      <c r="A701" s="99">
        <f>'13-MAS - 2X - M e F'!A4</f>
        <v>1</v>
      </c>
      <c r="B701" s="43"/>
      <c r="C701" s="119" t="str">
        <f>'13-MAS - 2X - M e F'!C4</f>
        <v>S.T.C. ADRIA</v>
      </c>
      <c r="D701" s="45"/>
      <c r="E701" s="119" t="str">
        <f>'13-MAS - 2X - M e F'!E4</f>
        <v>BIAGI Daniela / DEBEUS Paola</v>
      </c>
      <c r="F701" s="66"/>
      <c r="G701" s="126">
        <f>'13-MAS - 2X - M e F'!G4</f>
        <v>0</v>
      </c>
      <c r="H701" s="103">
        <f>'13-MAS - 2X - M e F'!H4</f>
        <v>0</v>
      </c>
      <c r="I701" s="108">
        <f>'18-ALL B - 720 - M'!I702</f>
        <v>0</v>
      </c>
    </row>
    <row r="702" spans="1:9" ht="13.5">
      <c r="A702" s="104">
        <f>'13-MAS - 2X - M e F'!A5</f>
        <v>2</v>
      </c>
      <c r="B702" s="48"/>
      <c r="C702" s="115" t="str">
        <f>'13-MAS - 2X - M e F'!C5</f>
        <v>S.G.T. NAUTICA</v>
      </c>
      <c r="D702" s="50"/>
      <c r="E702" s="115" t="str">
        <f>'13-MAS - 2X - M e F'!E5</f>
        <v>BONANNI Erica / PERSICO Fulvia</v>
      </c>
      <c r="F702" s="67"/>
      <c r="G702" s="127">
        <f>'13-MAS - 2X - M e F'!G5</f>
        <v>0</v>
      </c>
      <c r="H702" s="108">
        <f>'13-MAS - 2X - M e F'!H5</f>
        <v>0</v>
      </c>
      <c r="I702" s="108">
        <f>'18-ALL B - 720 - M'!I703</f>
        <v>0</v>
      </c>
    </row>
    <row r="703" spans="1:9" ht="13.5">
      <c r="A703" s="104">
        <f>'13-MAS - 2X - M e F'!A6</f>
        <v>3</v>
      </c>
      <c r="B703" s="48"/>
      <c r="C703" s="115" t="str">
        <f>'13-MAS - 2X - M e F'!C6</f>
        <v>S.T.C. ADRIA</v>
      </c>
      <c r="D703" s="50"/>
      <c r="E703" s="115" t="str">
        <f>'13-MAS - 2X - M e F'!E6</f>
        <v>MOCNIK Alessandro / PREDONZANI Sergio</v>
      </c>
      <c r="F703" s="67"/>
      <c r="G703" s="127">
        <f>'13-MAS - 2X - M e F'!G6</f>
        <v>0</v>
      </c>
      <c r="H703" s="108">
        <f>'13-MAS - 2X - M e F'!H6</f>
        <v>0</v>
      </c>
      <c r="I703" s="108">
        <f>'18-ALL B - 720 - M'!I704</f>
        <v>0</v>
      </c>
    </row>
    <row r="704" spans="1:9" ht="13.5">
      <c r="A704" s="104">
        <f>'13-MAS - 2X - M e F'!A7</f>
        <v>4</v>
      </c>
      <c r="B704" s="48"/>
      <c r="C704" s="115" t="str">
        <f>'13-MAS - 2X - M e F'!C7</f>
        <v>S.T.C. ADRIA</v>
      </c>
      <c r="D704" s="50"/>
      <c r="E704" s="115" t="str">
        <f>'13-MAS - 2X - M e F'!E7</f>
        <v>DELL'AQUILA Vittorio / STEINBACH Marco</v>
      </c>
      <c r="F704" s="67"/>
      <c r="G704" s="127">
        <f>'13-MAS - 2X - M e F'!G7</f>
        <v>0</v>
      </c>
      <c r="H704" s="108">
        <f>'13-MAS - 2X - M e F'!H7</f>
        <v>0</v>
      </c>
      <c r="I704" s="108">
        <f>'18-ALL B - 720 - M'!I705</f>
        <v>0</v>
      </c>
    </row>
    <row r="705" spans="1:9" ht="13.5">
      <c r="A705" s="104">
        <f>'13-MAS - 2X - M e F'!A8</f>
        <v>5</v>
      </c>
      <c r="B705" s="48"/>
      <c r="C705" s="115" t="str">
        <f>'13-MAS - 2X - M e F'!C8</f>
        <v>S.N. G.PULLINO</v>
      </c>
      <c r="D705" s="50"/>
      <c r="E705" s="115" t="str">
        <f>'13-MAS - 2X - M e F'!E8</f>
        <v>GIRALDI Walter / PECCHIARI Boris</v>
      </c>
      <c r="F705" s="67"/>
      <c r="G705" s="127">
        <f>'13-MAS - 2X - M e F'!G8</f>
        <v>0</v>
      </c>
      <c r="H705" s="108">
        <f>'13-MAS - 2X - M e F'!H8</f>
        <v>0</v>
      </c>
      <c r="I705" s="108">
        <f>'18-ALL B - 720 - M'!I706</f>
        <v>0</v>
      </c>
    </row>
    <row r="706" spans="1:9" ht="13.5">
      <c r="A706" s="104">
        <f>'13-MAS - 2X - M e F'!A9</f>
        <v>0</v>
      </c>
      <c r="B706" s="48"/>
      <c r="C706" s="115">
        <f>'13-MAS - 2X - M e F'!C9</f>
        <v>0</v>
      </c>
      <c r="D706" s="50"/>
      <c r="E706" s="115">
        <f>'13-MAS - 2X - M e F'!E9</f>
        <v>0</v>
      </c>
      <c r="F706" s="67"/>
      <c r="G706" s="127">
        <f>'13-MAS - 2X - M e F'!G9</f>
        <v>0</v>
      </c>
      <c r="H706" s="108">
        <f>'13-MAS - 2X - M e F'!H9</f>
        <v>0</v>
      </c>
      <c r="I706" s="108">
        <f>'18-ALL B - 720 - M'!I707</f>
        <v>0</v>
      </c>
    </row>
    <row r="707" spans="1:9" ht="13.5">
      <c r="A707" s="104">
        <f>'13-MAS - 2X - M e F'!A10</f>
        <v>0</v>
      </c>
      <c r="B707" s="48"/>
      <c r="C707" s="115">
        <f>'13-MAS - 2X - M e F'!C10</f>
        <v>0</v>
      </c>
      <c r="D707" s="50"/>
      <c r="E707" s="115">
        <f>'13-MAS - 2X - M e F'!E10</f>
        <v>0</v>
      </c>
      <c r="F707" s="67"/>
      <c r="G707" s="127">
        <f>'13-MAS - 2X - M e F'!G10</f>
        <v>0</v>
      </c>
      <c r="H707" s="108">
        <f>'13-MAS - 2X - M e F'!H10</f>
        <v>0</v>
      </c>
      <c r="I707" s="108">
        <f>'18-ALL B - 720 - M'!I708</f>
        <v>0</v>
      </c>
    </row>
    <row r="708" spans="1:9" ht="14.25">
      <c r="A708" s="104">
        <f>'13-MAS - 2X - M e F'!A11</f>
        <v>0</v>
      </c>
      <c r="B708" s="48"/>
      <c r="C708" s="115">
        <f>'13-MAS - 2X - M e F'!C11</f>
        <v>0</v>
      </c>
      <c r="D708" s="50"/>
      <c r="E708" s="115">
        <f>'13-MAS - 2X - M e F'!E11</f>
        <v>0</v>
      </c>
      <c r="F708" s="67"/>
      <c r="G708" s="127">
        <f>'13-MAS - 2X - M e F'!G11</f>
        <v>0</v>
      </c>
      <c r="H708" s="108">
        <f>'13-MAS - 2X - M e F'!H11</f>
        <v>0</v>
      </c>
      <c r="I708" s="108">
        <f>'18-ALL B - 720 - M'!I709</f>
        <v>0</v>
      </c>
    </row>
    <row r="709" spans="1:9" ht="14.25">
      <c r="A709" s="104">
        <f>'13-MAS - 2X - M e F'!A12</f>
        <v>0</v>
      </c>
      <c r="B709" s="48"/>
      <c r="C709" s="115">
        <f>'13-MAS - 2X - M e F'!C12</f>
        <v>0</v>
      </c>
      <c r="D709" s="50"/>
      <c r="E709" s="115">
        <f>'13-MAS - 2X - M e F'!E12</f>
        <v>0</v>
      </c>
      <c r="F709" s="67"/>
      <c r="G709" s="127">
        <f>'13-MAS - 2X - M e F'!G12</f>
        <v>0</v>
      </c>
      <c r="H709" s="108">
        <f>'13-MAS - 2X - M e F'!H12</f>
        <v>0</v>
      </c>
      <c r="I709" s="108">
        <f>'18-ALL B - 720 - M'!I710</f>
        <v>0</v>
      </c>
    </row>
    <row r="710" spans="1:9" ht="14.25">
      <c r="A710" s="104">
        <f>'13-MAS - 2X - M e F'!A13</f>
        <v>0</v>
      </c>
      <c r="B710" s="48"/>
      <c r="C710" s="115">
        <f>'13-MAS - 2X - M e F'!C13</f>
        <v>0</v>
      </c>
      <c r="D710" s="50"/>
      <c r="E710" s="115">
        <f>'13-MAS - 2X - M e F'!E13</f>
        <v>0</v>
      </c>
      <c r="F710" s="67"/>
      <c r="G710" s="127">
        <f>'13-MAS - 2X - M e F'!G13</f>
        <v>0</v>
      </c>
      <c r="H710" s="108">
        <f>'13-MAS - 2X - M e F'!H13</f>
        <v>0</v>
      </c>
      <c r="I710" s="108">
        <f>'18-ALL B - 720 - M'!I711</f>
        <v>0</v>
      </c>
    </row>
    <row r="711" spans="1:9" ht="14.25">
      <c r="A711" s="104">
        <f>'13-MAS - 2X - M e F'!A14</f>
        <v>0</v>
      </c>
      <c r="B711" s="48"/>
      <c r="C711" s="115">
        <f>'13-MAS - 2X - M e F'!C14</f>
        <v>0</v>
      </c>
      <c r="D711" s="50"/>
      <c r="E711" s="115">
        <f>'13-MAS - 2X - M e F'!E14</f>
        <v>0</v>
      </c>
      <c r="F711" s="67"/>
      <c r="G711" s="127">
        <f>'13-MAS - 2X - M e F'!G14</f>
        <v>0</v>
      </c>
      <c r="H711" s="108">
        <f>'13-MAS - 2X - M e F'!H14</f>
        <v>0</v>
      </c>
      <c r="I711" s="108">
        <f>'18-ALL B - 720 - M'!I712</f>
        <v>0</v>
      </c>
    </row>
    <row r="712" spans="1:9" ht="14.25">
      <c r="A712" s="104">
        <f>'13-MAS - 2X - M e F'!A15</f>
        <v>0</v>
      </c>
      <c r="B712" s="60"/>
      <c r="C712" s="115">
        <f>'13-MAS - 2X - M e F'!C15</f>
        <v>0</v>
      </c>
      <c r="D712" s="50"/>
      <c r="E712" s="115">
        <f>'13-MAS - 2X - M e F'!E15</f>
        <v>0</v>
      </c>
      <c r="F712" s="67"/>
      <c r="G712" s="127">
        <f>'13-MAS - 2X - M e F'!G15</f>
        <v>0</v>
      </c>
      <c r="H712" s="108">
        <f>'13-MAS - 2X - M e F'!H15</f>
        <v>0</v>
      </c>
      <c r="I712" s="108">
        <f>'18-ALL B - 720 - M'!I713</f>
        <v>0</v>
      </c>
    </row>
    <row r="713" spans="1:9" ht="15" thickBot="1">
      <c r="A713" s="109">
        <f>'13-MAS - 2X - M e F'!A16</f>
        <v>0</v>
      </c>
      <c r="B713" s="53"/>
      <c r="C713" s="120">
        <f>'13-MAS - 2X - M e F'!C16</f>
        <v>0</v>
      </c>
      <c r="D713" s="40"/>
      <c r="E713" s="120">
        <f>'13-MAS - 2X - M e F'!E16</f>
        <v>0</v>
      </c>
      <c r="F713" s="65"/>
      <c r="G713" s="128">
        <f>'13-MAS - 2X - M e F'!G16</f>
        <v>0</v>
      </c>
      <c r="H713" s="113">
        <f>'13-MAS - 2X - M e F'!H16</f>
        <v>0</v>
      </c>
      <c r="I713" s="170"/>
    </row>
    <row r="714" spans="1:9" ht="13.5">
      <c r="A714" s="57"/>
      <c r="B714" s="58"/>
      <c r="C714" s="121"/>
      <c r="D714" s="36"/>
      <c r="E714" s="121"/>
      <c r="F714" s="68"/>
      <c r="H714" s="56"/>
      <c r="I714" s="36"/>
    </row>
    <row r="715" spans="1:9" ht="13.5">
      <c r="A715" s="57"/>
      <c r="B715" s="58"/>
      <c r="C715" s="121"/>
      <c r="D715" s="36"/>
      <c r="E715" s="121"/>
      <c r="F715" s="68"/>
      <c r="H715" s="56"/>
      <c r="I715" s="36"/>
    </row>
    <row r="716" spans="1:9" ht="13.5">
      <c r="A716" s="57"/>
      <c r="B716" s="58"/>
      <c r="C716" s="121"/>
      <c r="D716" s="36"/>
      <c r="E716" s="121"/>
      <c r="F716" s="68"/>
      <c r="H716" s="56"/>
      <c r="I716" s="36"/>
    </row>
    <row r="717" spans="1:9" ht="13.5">
      <c r="A717" s="57"/>
      <c r="B717" s="58"/>
      <c r="C717" s="121"/>
      <c r="D717" s="36"/>
      <c r="E717" s="121"/>
      <c r="F717" s="68"/>
      <c r="H717" s="56"/>
      <c r="I717" s="36"/>
    </row>
    <row r="718" spans="1:9" ht="13.5">
      <c r="A718" s="57"/>
      <c r="B718" s="58"/>
      <c r="C718" s="121"/>
      <c r="D718" s="36"/>
      <c r="E718" s="121"/>
      <c r="F718" s="68"/>
      <c r="H718" s="56"/>
      <c r="I718" s="36"/>
    </row>
    <row r="719" spans="1:9" ht="13.5">
      <c r="A719" s="55"/>
      <c r="B719" s="54"/>
      <c r="C719" s="121"/>
      <c r="D719" s="36"/>
      <c r="E719" s="121"/>
      <c r="F719" s="68"/>
      <c r="H719" s="56"/>
      <c r="I719" s="36"/>
    </row>
    <row r="720" spans="1:9" ht="13.5">
      <c r="A720" s="36"/>
      <c r="B720" s="54"/>
      <c r="C720" s="121"/>
      <c r="D720" s="36"/>
      <c r="E720" s="121"/>
      <c r="F720" s="68"/>
      <c r="H720" s="56"/>
      <c r="I720" s="36"/>
    </row>
    <row r="721" spans="1:9" ht="13.5">
      <c r="A721" s="36"/>
      <c r="B721" s="54"/>
      <c r="C721" s="121"/>
      <c r="D721" s="36"/>
      <c r="E721" s="121"/>
      <c r="F721" s="68"/>
      <c r="H721" s="56"/>
      <c r="I721" s="36"/>
    </row>
    <row r="722" spans="1:9" ht="13.5">
      <c r="A722" s="57"/>
      <c r="B722" s="58"/>
      <c r="C722" s="121"/>
      <c r="D722" s="36"/>
      <c r="E722" s="121"/>
      <c r="F722" s="68"/>
      <c r="H722" s="56"/>
      <c r="I722" s="36"/>
    </row>
    <row r="723" spans="1:9" ht="13.5">
      <c r="A723" s="57"/>
      <c r="B723" s="58"/>
      <c r="C723" s="121"/>
      <c r="D723" s="36"/>
      <c r="E723" s="121"/>
      <c r="F723" s="68"/>
      <c r="H723" s="56"/>
      <c r="I723" s="36"/>
    </row>
    <row r="724" spans="1:9" ht="13.5">
      <c r="A724" s="57"/>
      <c r="B724" s="58"/>
      <c r="C724" s="121"/>
      <c r="D724" s="36"/>
      <c r="E724" s="121"/>
      <c r="F724" s="68"/>
      <c r="H724" s="56"/>
      <c r="I724" s="36"/>
    </row>
    <row r="725" spans="1:9" ht="13.5">
      <c r="A725" s="57"/>
      <c r="B725" s="58"/>
      <c r="C725" s="121"/>
      <c r="D725" s="36"/>
      <c r="E725" s="121"/>
      <c r="F725" s="68"/>
      <c r="H725" s="56"/>
      <c r="I725" s="36"/>
    </row>
    <row r="726" spans="1:9" ht="13.5">
      <c r="A726" s="57"/>
      <c r="B726" s="58"/>
      <c r="C726" s="121"/>
      <c r="D726" s="36"/>
      <c r="E726" s="121"/>
      <c r="F726" s="68"/>
      <c r="H726" s="56"/>
      <c r="I726" s="36"/>
    </row>
    <row r="727" spans="1:9" ht="13.5">
      <c r="A727" s="55"/>
      <c r="B727" s="54"/>
      <c r="C727" s="121"/>
      <c r="D727" s="36"/>
      <c r="E727" s="121"/>
      <c r="F727" s="68"/>
      <c r="H727" s="56"/>
      <c r="I727" s="36"/>
    </row>
    <row r="728" spans="1:9" ht="13.5">
      <c r="A728" s="36"/>
      <c r="B728" s="54"/>
      <c r="C728" s="121"/>
      <c r="D728" s="36"/>
      <c r="E728" s="121"/>
      <c r="F728" s="68"/>
      <c r="H728" s="56"/>
      <c r="I728" s="36"/>
    </row>
    <row r="729" spans="1:9" ht="13.5">
      <c r="A729" s="36"/>
      <c r="B729" s="54"/>
      <c r="C729" s="121"/>
      <c r="D729" s="36"/>
      <c r="E729" s="121"/>
      <c r="F729" s="68"/>
      <c r="H729" s="56"/>
      <c r="I729" s="36"/>
    </row>
    <row r="730" spans="1:9" ht="13.5">
      <c r="A730" s="57"/>
      <c r="B730" s="58"/>
      <c r="C730" s="121"/>
      <c r="D730" s="36"/>
      <c r="E730" s="121"/>
      <c r="F730" s="68"/>
      <c r="H730" s="56"/>
      <c r="I730" s="36"/>
    </row>
    <row r="731" spans="1:9" ht="13.5">
      <c r="A731" s="57"/>
      <c r="B731" s="58"/>
      <c r="C731" s="121"/>
      <c r="D731" s="36"/>
      <c r="E731" s="121"/>
      <c r="F731" s="68"/>
      <c r="H731" s="56"/>
      <c r="I731" s="36"/>
    </row>
    <row r="732" spans="1:9" ht="13.5">
      <c r="A732" s="57"/>
      <c r="B732" s="58"/>
      <c r="C732" s="121"/>
      <c r="D732" s="36"/>
      <c r="E732" s="121"/>
      <c r="F732" s="68"/>
      <c r="H732" s="56"/>
      <c r="I732" s="36"/>
    </row>
    <row r="733" spans="1:9" ht="13.5">
      <c r="A733" s="57"/>
      <c r="B733" s="58"/>
      <c r="C733" s="121"/>
      <c r="D733" s="36"/>
      <c r="E733" s="121"/>
      <c r="F733" s="68"/>
      <c r="H733" s="56"/>
      <c r="I733" s="36"/>
    </row>
    <row r="734" spans="1:9" ht="13.5">
      <c r="A734" s="57"/>
      <c r="B734" s="58"/>
      <c r="C734" s="121"/>
      <c r="D734" s="36"/>
      <c r="E734" s="121"/>
      <c r="F734" s="68"/>
      <c r="H734" s="56"/>
      <c r="I734" s="36"/>
    </row>
    <row r="735" spans="1:9" ht="13.5">
      <c r="A735" s="55"/>
      <c r="B735" s="54"/>
      <c r="C735" s="121"/>
      <c r="D735" s="36"/>
      <c r="E735" s="121"/>
      <c r="F735" s="68"/>
      <c r="H735" s="56"/>
      <c r="I735" s="36"/>
    </row>
    <row r="736" spans="1:9" ht="13.5">
      <c r="A736" s="36"/>
      <c r="B736" s="54"/>
      <c r="C736" s="121"/>
      <c r="D736" s="36"/>
      <c r="E736" s="121"/>
      <c r="F736" s="68"/>
      <c r="H736" s="56"/>
      <c r="I736" s="36"/>
    </row>
    <row r="737" spans="1:9" ht="13.5">
      <c r="A737" s="36"/>
      <c r="B737" s="54"/>
      <c r="C737" s="121"/>
      <c r="D737" s="36"/>
      <c r="E737" s="121"/>
      <c r="F737" s="68"/>
      <c r="H737" s="56"/>
      <c r="I737" s="36"/>
    </row>
    <row r="738" spans="1:9" ht="13.5">
      <c r="A738" s="57"/>
      <c r="B738" s="58"/>
      <c r="C738" s="121"/>
      <c r="D738" s="36"/>
      <c r="E738" s="121"/>
      <c r="F738" s="68"/>
      <c r="H738" s="56"/>
      <c r="I738" s="36"/>
    </row>
    <row r="739" spans="1:9" ht="13.5">
      <c r="A739" s="57"/>
      <c r="B739" s="58"/>
      <c r="C739" s="121"/>
      <c r="D739" s="36"/>
      <c r="E739" s="121"/>
      <c r="F739" s="68"/>
      <c r="H739" s="56"/>
      <c r="I739" s="36"/>
    </row>
    <row r="740" spans="1:9" ht="13.5">
      <c r="A740" s="57"/>
      <c r="B740" s="58"/>
      <c r="C740" s="121"/>
      <c r="D740" s="36"/>
      <c r="E740" s="121"/>
      <c r="F740" s="68"/>
      <c r="H740" s="56"/>
      <c r="I740" s="36"/>
    </row>
    <row r="741" spans="1:9" ht="13.5">
      <c r="A741" s="57"/>
      <c r="B741" s="58"/>
      <c r="C741" s="121"/>
      <c r="D741" s="36"/>
      <c r="E741" s="121"/>
      <c r="F741" s="68"/>
      <c r="H741" s="56"/>
      <c r="I741" s="36"/>
    </row>
    <row r="742" spans="1:9" ht="13.5">
      <c r="A742" s="57"/>
      <c r="B742" s="58"/>
      <c r="C742" s="121"/>
      <c r="D742" s="36"/>
      <c r="E742" s="121"/>
      <c r="F742" s="68"/>
      <c r="H742" s="56"/>
      <c r="I742" s="36"/>
    </row>
    <row r="743" spans="1:9" ht="13.5">
      <c r="A743" s="55"/>
      <c r="B743" s="54"/>
      <c r="C743" s="121"/>
      <c r="D743" s="36"/>
      <c r="E743" s="121"/>
      <c r="F743" s="68"/>
      <c r="H743" s="56"/>
      <c r="I743" s="36"/>
    </row>
    <row r="744" spans="1:9" ht="13.5">
      <c r="A744" s="36"/>
      <c r="B744" s="54"/>
      <c r="C744" s="121"/>
      <c r="D744" s="36"/>
      <c r="E744" s="121"/>
      <c r="F744" s="68"/>
      <c r="H744" s="56"/>
      <c r="I744" s="36"/>
    </row>
    <row r="745" spans="1:9" ht="13.5">
      <c r="A745" s="36"/>
      <c r="B745" s="54"/>
      <c r="C745" s="121"/>
      <c r="D745" s="36"/>
      <c r="E745" s="121"/>
      <c r="F745" s="68"/>
      <c r="H745" s="56"/>
      <c r="I745" s="36"/>
    </row>
    <row r="746" spans="1:9" ht="13.5">
      <c r="A746" s="57"/>
      <c r="B746" s="58"/>
      <c r="C746" s="121"/>
      <c r="D746" s="36"/>
      <c r="E746" s="121"/>
      <c r="F746" s="68"/>
      <c r="H746" s="56"/>
      <c r="I746" s="36"/>
    </row>
    <row r="747" spans="1:9" ht="13.5">
      <c r="A747" s="57"/>
      <c r="B747" s="58"/>
      <c r="C747" s="121"/>
      <c r="D747" s="36"/>
      <c r="E747" s="121"/>
      <c r="F747" s="68"/>
      <c r="H747" s="56"/>
      <c r="I747" s="36"/>
    </row>
    <row r="748" spans="1:9" ht="13.5">
      <c r="A748" s="57"/>
      <c r="B748" s="58"/>
      <c r="C748" s="121"/>
      <c r="D748" s="36"/>
      <c r="E748" s="121"/>
      <c r="F748" s="68"/>
      <c r="H748" s="56"/>
      <c r="I748" s="36"/>
    </row>
    <row r="749" spans="1:9" ht="13.5">
      <c r="A749" s="57"/>
      <c r="B749" s="58"/>
      <c r="C749" s="121"/>
      <c r="D749" s="36"/>
      <c r="E749" s="121"/>
      <c r="F749" s="68"/>
      <c r="H749" s="56"/>
      <c r="I749" s="36"/>
    </row>
    <row r="750" spans="1:9" ht="13.5">
      <c r="A750" s="57"/>
      <c r="B750" s="58"/>
      <c r="C750" s="121"/>
      <c r="D750" s="36"/>
      <c r="E750" s="121"/>
      <c r="F750" s="68"/>
      <c r="H750" s="56"/>
      <c r="I750" s="36"/>
    </row>
    <row r="751" spans="1:9" ht="13.5">
      <c r="A751" s="55"/>
      <c r="B751" s="54"/>
      <c r="C751" s="121"/>
      <c r="D751" s="36"/>
      <c r="E751" s="121"/>
      <c r="F751" s="68"/>
      <c r="H751" s="56"/>
      <c r="I751" s="36"/>
    </row>
    <row r="752" spans="1:9" ht="13.5">
      <c r="A752" s="36"/>
      <c r="B752" s="54"/>
      <c r="C752" s="121"/>
      <c r="D752" s="36"/>
      <c r="E752" s="121"/>
      <c r="F752" s="68"/>
      <c r="H752" s="56"/>
      <c r="I752" s="36"/>
    </row>
    <row r="753" spans="1:9" ht="13.5">
      <c r="A753" s="36"/>
      <c r="B753" s="54"/>
      <c r="C753" s="121"/>
      <c r="D753" s="36"/>
      <c r="E753" s="121"/>
      <c r="F753" s="68"/>
      <c r="H753" s="56"/>
      <c r="I753" s="36"/>
    </row>
    <row r="754" spans="1:9" ht="13.5">
      <c r="A754" s="57"/>
      <c r="B754" s="58"/>
      <c r="C754" s="121"/>
      <c r="D754" s="36"/>
      <c r="E754" s="121"/>
      <c r="F754" s="68"/>
      <c r="H754" s="56"/>
      <c r="I754" s="36"/>
    </row>
    <row r="755" spans="1:9" ht="13.5">
      <c r="A755" s="57"/>
      <c r="B755" s="58"/>
      <c r="C755" s="121"/>
      <c r="D755" s="36"/>
      <c r="E755" s="121"/>
      <c r="F755" s="68"/>
      <c r="H755" s="56"/>
      <c r="I755" s="36"/>
    </row>
    <row r="756" spans="1:9" ht="13.5">
      <c r="A756" s="57"/>
      <c r="B756" s="58"/>
      <c r="C756" s="121"/>
      <c r="D756" s="36"/>
      <c r="E756" s="121"/>
      <c r="F756" s="68"/>
      <c r="H756" s="56"/>
      <c r="I756" s="36"/>
    </row>
    <row r="757" spans="1:9" ht="13.5">
      <c r="A757" s="57"/>
      <c r="B757" s="58"/>
      <c r="C757" s="121"/>
      <c r="D757" s="36"/>
      <c r="E757" s="121"/>
      <c r="F757" s="68"/>
      <c r="H757" s="56"/>
      <c r="I757" s="36"/>
    </row>
    <row r="758" spans="1:9" ht="13.5">
      <c r="A758" s="57"/>
      <c r="B758" s="58"/>
      <c r="C758" s="121"/>
      <c r="D758" s="36"/>
      <c r="E758" s="121"/>
      <c r="F758" s="68"/>
      <c r="H758" s="56"/>
      <c r="I758" s="36"/>
    </row>
    <row r="759" spans="1:9" ht="13.5">
      <c r="A759" s="55"/>
      <c r="B759" s="54"/>
      <c r="C759" s="121"/>
      <c r="D759" s="36"/>
      <c r="E759" s="121"/>
      <c r="F759" s="68"/>
      <c r="H759" s="56"/>
      <c r="I759" s="36"/>
    </row>
    <row r="760" spans="1:9" ht="13.5">
      <c r="A760" s="36"/>
      <c r="B760" s="54"/>
      <c r="C760" s="121"/>
      <c r="D760" s="36"/>
      <c r="E760" s="121"/>
      <c r="F760" s="68"/>
      <c r="H760" s="56"/>
      <c r="I760" s="36"/>
    </row>
    <row r="761" spans="1:9" ht="13.5">
      <c r="A761" s="36"/>
      <c r="B761" s="54"/>
      <c r="C761" s="121"/>
      <c r="D761" s="36"/>
      <c r="E761" s="121"/>
      <c r="F761" s="68"/>
      <c r="H761" s="56"/>
      <c r="I761" s="36"/>
    </row>
    <row r="762" spans="1:9" ht="13.5">
      <c r="A762" s="57"/>
      <c r="B762" s="58"/>
      <c r="C762" s="121"/>
      <c r="D762" s="36"/>
      <c r="E762" s="121"/>
      <c r="F762" s="68"/>
      <c r="H762" s="56"/>
      <c r="I762" s="36"/>
    </row>
    <row r="763" spans="1:9" ht="13.5">
      <c r="A763" s="57"/>
      <c r="B763" s="58"/>
      <c r="C763" s="121"/>
      <c r="D763" s="36"/>
      <c r="E763" s="121"/>
      <c r="F763" s="68"/>
      <c r="H763" s="56"/>
      <c r="I763" s="36"/>
    </row>
    <row r="764" spans="1:9" ht="13.5">
      <c r="A764" s="57"/>
      <c r="B764" s="58"/>
      <c r="C764" s="121"/>
      <c r="D764" s="36"/>
      <c r="E764" s="121"/>
      <c r="F764" s="68"/>
      <c r="H764" s="56"/>
      <c r="I764" s="36"/>
    </row>
    <row r="765" spans="1:9" ht="13.5">
      <c r="A765" s="57"/>
      <c r="B765" s="58"/>
      <c r="C765" s="121"/>
      <c r="D765" s="36"/>
      <c r="E765" s="121"/>
      <c r="F765" s="68"/>
      <c r="H765" s="56"/>
      <c r="I765" s="36"/>
    </row>
    <row r="766" spans="1:9" ht="13.5">
      <c r="A766" s="57"/>
      <c r="B766" s="58"/>
      <c r="C766" s="121"/>
      <c r="D766" s="36"/>
      <c r="E766" s="121"/>
      <c r="F766" s="68"/>
      <c r="H766" s="56"/>
      <c r="I766" s="36"/>
    </row>
    <row r="767" spans="1:9" ht="13.5">
      <c r="A767" s="55"/>
      <c r="B767" s="54"/>
      <c r="C767" s="121"/>
      <c r="D767" s="36"/>
      <c r="E767" s="121"/>
      <c r="F767" s="68"/>
      <c r="H767" s="56"/>
      <c r="I767" s="36"/>
    </row>
    <row r="768" spans="1:9" ht="13.5">
      <c r="A768" s="36"/>
      <c r="B768" s="54"/>
      <c r="C768" s="121"/>
      <c r="D768" s="36"/>
      <c r="E768" s="121"/>
      <c r="F768" s="68"/>
      <c r="H768" s="56"/>
      <c r="I768" s="36"/>
    </row>
    <row r="769" spans="1:9" ht="13.5">
      <c r="A769" s="36"/>
      <c r="B769" s="54"/>
      <c r="C769" s="121"/>
      <c r="D769" s="36"/>
      <c r="E769" s="121"/>
      <c r="F769" s="68"/>
      <c r="H769" s="56"/>
      <c r="I769" s="36"/>
    </row>
    <row r="770" spans="1:9" ht="13.5">
      <c r="A770" s="57"/>
      <c r="B770" s="58"/>
      <c r="C770" s="121"/>
      <c r="D770" s="36"/>
      <c r="E770" s="121"/>
      <c r="F770" s="68"/>
      <c r="H770" s="56"/>
      <c r="I770" s="36"/>
    </row>
    <row r="771" spans="1:9" ht="13.5">
      <c r="A771" s="57"/>
      <c r="B771" s="58"/>
      <c r="C771" s="121"/>
      <c r="D771" s="36"/>
      <c r="E771" s="121"/>
      <c r="F771" s="68"/>
      <c r="H771" s="56"/>
      <c r="I771" s="36"/>
    </row>
    <row r="772" spans="1:9" ht="13.5">
      <c r="A772" s="57"/>
      <c r="B772" s="58"/>
      <c r="C772" s="121"/>
      <c r="D772" s="36"/>
      <c r="E772" s="121"/>
      <c r="F772" s="68"/>
      <c r="H772" s="56"/>
      <c r="I772" s="36"/>
    </row>
    <row r="773" spans="1:9" ht="13.5">
      <c r="A773" s="57"/>
      <c r="B773" s="58"/>
      <c r="C773" s="121"/>
      <c r="D773" s="36"/>
      <c r="E773" s="121"/>
      <c r="F773" s="68"/>
      <c r="H773" s="56"/>
      <c r="I773" s="36"/>
    </row>
    <row r="774" spans="1:9" ht="13.5">
      <c r="A774" s="57"/>
      <c r="B774" s="58"/>
      <c r="C774" s="121"/>
      <c r="D774" s="36"/>
      <c r="E774" s="121"/>
      <c r="F774" s="68"/>
      <c r="H774" s="56"/>
      <c r="I774" s="36"/>
    </row>
    <row r="775" spans="1:9" ht="13.5">
      <c r="A775" s="55"/>
      <c r="B775" s="54"/>
      <c r="C775" s="121"/>
      <c r="D775" s="36"/>
      <c r="E775" s="121"/>
      <c r="F775" s="68"/>
      <c r="H775" s="56"/>
      <c r="I775" s="36"/>
    </row>
    <row r="776" spans="1:9" ht="13.5">
      <c r="A776" s="36"/>
      <c r="B776" s="54"/>
      <c r="C776" s="121"/>
      <c r="D776" s="36"/>
      <c r="E776" s="121"/>
      <c r="F776" s="68"/>
      <c r="H776" s="56"/>
      <c r="I776" s="36"/>
    </row>
    <row r="777" spans="1:9" ht="13.5">
      <c r="A777" s="36"/>
      <c r="B777" s="54"/>
      <c r="C777" s="121"/>
      <c r="D777" s="36"/>
      <c r="E777" s="121"/>
      <c r="F777" s="68"/>
      <c r="H777" s="56"/>
      <c r="I777" s="36"/>
    </row>
    <row r="778" spans="1:9" ht="13.5">
      <c r="A778" s="57"/>
      <c r="B778" s="58"/>
      <c r="C778" s="121"/>
      <c r="D778" s="36"/>
      <c r="E778" s="121"/>
      <c r="F778" s="68"/>
      <c r="H778" s="56"/>
      <c r="I778" s="36"/>
    </row>
    <row r="779" spans="1:9" ht="13.5">
      <c r="A779" s="57"/>
      <c r="B779" s="58"/>
      <c r="C779" s="121"/>
      <c r="D779" s="36"/>
      <c r="E779" s="121"/>
      <c r="F779" s="68"/>
      <c r="H779" s="56"/>
      <c r="I779" s="36"/>
    </row>
    <row r="780" spans="1:9" ht="13.5">
      <c r="A780" s="57"/>
      <c r="B780" s="58"/>
      <c r="C780" s="121"/>
      <c r="D780" s="36"/>
      <c r="E780" s="121"/>
      <c r="F780" s="68"/>
      <c r="H780" s="56"/>
      <c r="I780" s="36"/>
    </row>
    <row r="781" spans="1:9" ht="13.5">
      <c r="A781" s="57"/>
      <c r="B781" s="58"/>
      <c r="C781" s="121"/>
      <c r="D781" s="36"/>
      <c r="E781" s="121"/>
      <c r="F781" s="68"/>
      <c r="H781" s="56"/>
      <c r="I781" s="36"/>
    </row>
    <row r="782" spans="1:9" ht="13.5">
      <c r="A782" s="57"/>
      <c r="B782" s="58"/>
      <c r="C782" s="121"/>
      <c r="D782" s="36"/>
      <c r="E782" s="121"/>
      <c r="F782" s="68"/>
      <c r="H782" s="56"/>
      <c r="I782" s="36"/>
    </row>
    <row r="783" spans="1:9" ht="13.5">
      <c r="A783" s="55"/>
      <c r="B783" s="54"/>
      <c r="C783" s="121"/>
      <c r="D783" s="36"/>
      <c r="E783" s="121"/>
      <c r="F783" s="68"/>
      <c r="H783" s="56"/>
      <c r="I783" s="36"/>
    </row>
    <row r="784" spans="1:9" ht="13.5">
      <c r="A784" s="36"/>
      <c r="B784" s="54"/>
      <c r="C784" s="121"/>
      <c r="D784" s="36"/>
      <c r="E784" s="121"/>
      <c r="F784" s="68"/>
      <c r="H784" s="56"/>
      <c r="I784" s="36"/>
    </row>
    <row r="785" spans="1:9" ht="13.5">
      <c r="A785" s="36"/>
      <c r="B785" s="54"/>
      <c r="C785" s="121"/>
      <c r="D785" s="36"/>
      <c r="E785" s="121"/>
      <c r="F785" s="68"/>
      <c r="H785" s="56"/>
      <c r="I785" s="36"/>
    </row>
    <row r="786" spans="1:9" ht="13.5">
      <c r="A786" s="57"/>
      <c r="B786" s="58"/>
      <c r="C786" s="121"/>
      <c r="D786" s="36"/>
      <c r="E786" s="121"/>
      <c r="F786" s="68"/>
      <c r="H786" s="56"/>
      <c r="I786" s="36"/>
    </row>
    <row r="787" spans="1:9" ht="13.5">
      <c r="A787" s="57"/>
      <c r="B787" s="58"/>
      <c r="C787" s="121"/>
      <c r="D787" s="36"/>
      <c r="E787" s="121"/>
      <c r="F787" s="68"/>
      <c r="H787" s="56"/>
      <c r="I787" s="36"/>
    </row>
    <row r="788" spans="1:9" ht="13.5">
      <c r="A788" s="57"/>
      <c r="B788" s="58"/>
      <c r="C788" s="121"/>
      <c r="D788" s="36"/>
      <c r="E788" s="121"/>
      <c r="F788" s="68"/>
      <c r="H788" s="56"/>
      <c r="I788" s="36"/>
    </row>
    <row r="789" spans="1:9" ht="13.5">
      <c r="A789" s="57"/>
      <c r="B789" s="58"/>
      <c r="C789" s="121"/>
      <c r="D789" s="36"/>
      <c r="E789" s="121"/>
      <c r="F789" s="68"/>
      <c r="H789" s="56"/>
      <c r="I789" s="36"/>
    </row>
    <row r="790" spans="1:9" ht="13.5">
      <c r="A790" s="57"/>
      <c r="B790" s="58"/>
      <c r="C790" s="121"/>
      <c r="D790" s="36"/>
      <c r="E790" s="121"/>
      <c r="F790" s="68"/>
      <c r="H790" s="56"/>
      <c r="I790" s="36"/>
    </row>
    <row r="791" spans="1:9" ht="13.5">
      <c r="A791" s="55"/>
      <c r="B791" s="54"/>
      <c r="C791" s="121"/>
      <c r="D791" s="36"/>
      <c r="E791" s="121"/>
      <c r="F791" s="68"/>
      <c r="H791" s="56"/>
      <c r="I791" s="36"/>
    </row>
    <row r="792" spans="1:9" ht="13.5">
      <c r="A792" s="36"/>
      <c r="B792" s="54"/>
      <c r="C792" s="121"/>
      <c r="D792" s="36"/>
      <c r="E792" s="121"/>
      <c r="F792" s="68"/>
      <c r="H792" s="56"/>
      <c r="I792" s="36"/>
    </row>
    <row r="793" spans="1:9" ht="13.5">
      <c r="A793" s="36"/>
      <c r="B793" s="54"/>
      <c r="C793" s="121"/>
      <c r="D793" s="36"/>
      <c r="E793" s="121"/>
      <c r="F793" s="68"/>
      <c r="H793" s="56"/>
      <c r="I793" s="36"/>
    </row>
    <row r="794" spans="1:9" ht="14.25">
      <c r="A794" s="36"/>
      <c r="B794" s="54"/>
      <c r="C794" s="121"/>
      <c r="D794" s="36"/>
      <c r="E794" s="121"/>
      <c r="F794" s="68"/>
      <c r="H794" s="61"/>
      <c r="I794" s="36"/>
    </row>
  </sheetData>
  <printOptions horizontalCentered="1"/>
  <pageMargins left="0.29" right="0.38" top="0.8661417322834646" bottom="0.4330708661417323" header="0.35433070866141736" footer="0"/>
  <pageSetup horizontalDpi="300" verticalDpi="300" orientation="portrait" paperSize="9" r:id="rId3"/>
  <headerFooter alignWithMargins="0">
    <oddHeader>&amp;LF.I.C. - C.R. FRIULI V.GIULIA&amp;C&amp;"Arial,Grassetto"&amp;12CAMPIONATO REGIONALE 2004&amp;RBATTERIE</oddHeader>
    <oddFooter>&amp;C&amp;A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0">
    <pageSetUpPr fitToPage="1"/>
  </sheetPr>
  <dimension ref="A1:I84"/>
  <sheetViews>
    <sheetView workbookViewId="0" topLeftCell="A1">
      <selection activeCell="A2" sqref="A2:IV8"/>
    </sheetView>
  </sheetViews>
  <sheetFormatPr defaultColWidth="9.140625" defaultRowHeight="12.75"/>
  <cols>
    <col min="1" max="1" width="8.140625" style="37" customWidth="1"/>
    <col min="2" max="2" width="5.57421875" style="62" customWidth="1"/>
    <col min="3" max="3" width="8.140625" style="37" customWidth="1"/>
    <col min="4" max="4" width="11.421875" style="37" customWidth="1"/>
    <col min="5" max="5" width="7.8515625" style="63" customWidth="1"/>
    <col min="6" max="6" width="33.00390625" style="69" customWidth="1"/>
    <col min="7" max="7" width="8.57421875" style="62" customWidth="1"/>
    <col min="8" max="8" width="12.00390625" style="64" customWidth="1"/>
    <col min="9" max="9" width="5.7109375" style="37" customWidth="1"/>
    <col min="10" max="16384" width="9.140625" style="37" customWidth="1"/>
  </cols>
  <sheetData>
    <row r="1" spans="1:9" ht="14.25" thickBot="1">
      <c r="A1" s="57"/>
      <c r="B1" s="58"/>
      <c r="C1" s="36"/>
      <c r="D1" s="36"/>
      <c r="E1" s="55"/>
      <c r="F1" s="68"/>
      <c r="G1" s="54"/>
      <c r="H1" s="56"/>
      <c r="I1" s="36"/>
    </row>
    <row r="2" spans="1:9" s="90" customFormat="1" ht="22.5" customHeight="1">
      <c r="A2" s="179" t="s">
        <v>143</v>
      </c>
      <c r="B2" s="180">
        <v>5</v>
      </c>
      <c r="C2" s="181" t="s">
        <v>364</v>
      </c>
      <c r="D2" s="181"/>
      <c r="E2" s="180" t="s">
        <v>134</v>
      </c>
      <c r="F2" s="181" t="s">
        <v>357</v>
      </c>
      <c r="G2" s="180" t="s">
        <v>133</v>
      </c>
      <c r="H2" s="182" t="s">
        <v>37</v>
      </c>
      <c r="I2" s="183"/>
    </row>
    <row r="3" spans="1:9" s="98" customFormat="1" ht="14.25" thickBot="1">
      <c r="A3" s="184" t="s">
        <v>6</v>
      </c>
      <c r="B3" s="185"/>
      <c r="C3" s="186" t="s">
        <v>7</v>
      </c>
      <c r="D3" s="187"/>
      <c r="E3" s="186" t="s">
        <v>8</v>
      </c>
      <c r="F3" s="187"/>
      <c r="G3" s="188" t="s">
        <v>148</v>
      </c>
      <c r="H3" s="189" t="s">
        <v>10</v>
      </c>
      <c r="I3" s="190" t="s">
        <v>374</v>
      </c>
    </row>
    <row r="4" spans="1:9" ht="14.25">
      <c r="A4" s="42">
        <v>1</v>
      </c>
      <c r="B4" s="43"/>
      <c r="C4" s="44" t="s">
        <v>149</v>
      </c>
      <c r="D4" s="45"/>
      <c r="E4" s="44" t="s">
        <v>150</v>
      </c>
      <c r="F4" s="66"/>
      <c r="G4" s="71"/>
      <c r="H4" s="46"/>
      <c r="I4" s="46"/>
    </row>
    <row r="5" spans="1:9" ht="14.25">
      <c r="A5" s="47">
        <v>2</v>
      </c>
      <c r="B5" s="48"/>
      <c r="C5" s="49" t="s">
        <v>169</v>
      </c>
      <c r="D5" s="50"/>
      <c r="E5" s="49" t="s">
        <v>170</v>
      </c>
      <c r="F5" s="67"/>
      <c r="G5" s="72"/>
      <c r="H5" s="51"/>
      <c r="I5" s="51"/>
    </row>
    <row r="6" spans="1:9" ht="14.25">
      <c r="A6" s="47">
        <v>3</v>
      </c>
      <c r="B6" s="48"/>
      <c r="C6" s="44" t="s">
        <v>181</v>
      </c>
      <c r="D6" s="50"/>
      <c r="E6" s="49" t="s">
        <v>183</v>
      </c>
      <c r="F6" s="67"/>
      <c r="G6" s="72"/>
      <c r="H6" s="51"/>
      <c r="I6" s="51"/>
    </row>
    <row r="7" spans="1:9" ht="14.25">
      <c r="A7" s="47">
        <v>4</v>
      </c>
      <c r="B7" s="48"/>
      <c r="C7" s="49" t="s">
        <v>17</v>
      </c>
      <c r="D7" s="50"/>
      <c r="E7" s="49" t="s">
        <v>365</v>
      </c>
      <c r="F7" s="67"/>
      <c r="G7" s="72"/>
      <c r="H7" s="51"/>
      <c r="I7" s="51"/>
    </row>
    <row r="8" spans="1:9" ht="15" thickBot="1">
      <c r="A8" s="52">
        <v>5</v>
      </c>
      <c r="B8" s="53"/>
      <c r="C8" s="39" t="s">
        <v>266</v>
      </c>
      <c r="D8" s="40"/>
      <c r="E8" s="39" t="s">
        <v>267</v>
      </c>
      <c r="F8" s="65"/>
      <c r="G8" s="70"/>
      <c r="H8" s="41"/>
      <c r="I8" s="41"/>
    </row>
    <row r="9" spans="1:9" ht="14.25">
      <c r="A9" s="42"/>
      <c r="B9" s="43"/>
      <c r="C9" s="44"/>
      <c r="D9" s="45"/>
      <c r="E9" s="44"/>
      <c r="F9" s="66"/>
      <c r="G9" s="71"/>
      <c r="H9" s="46"/>
      <c r="I9" s="46"/>
    </row>
    <row r="10" spans="1:9" ht="14.25">
      <c r="A10" s="47"/>
      <c r="B10" s="48"/>
      <c r="C10" s="49"/>
      <c r="D10" s="50"/>
      <c r="E10" s="49"/>
      <c r="F10" s="67"/>
      <c r="G10" s="72"/>
      <c r="H10" s="51"/>
      <c r="I10" s="51"/>
    </row>
    <row r="11" spans="1:9" ht="14.25">
      <c r="A11" s="47"/>
      <c r="B11" s="48"/>
      <c r="C11" s="49"/>
      <c r="D11" s="50"/>
      <c r="E11" s="49"/>
      <c r="F11" s="67"/>
      <c r="G11" s="72"/>
      <c r="H11" s="51"/>
      <c r="I11" s="51"/>
    </row>
    <row r="12" spans="1:9" ht="14.25">
      <c r="A12" s="47"/>
      <c r="B12" s="48"/>
      <c r="C12" s="49"/>
      <c r="D12" s="50"/>
      <c r="E12" s="49"/>
      <c r="F12" s="67"/>
      <c r="G12" s="72"/>
      <c r="H12" s="51"/>
      <c r="I12" s="51"/>
    </row>
    <row r="13" spans="1:9" ht="14.25">
      <c r="A13" s="47"/>
      <c r="B13" s="48"/>
      <c r="C13" s="49"/>
      <c r="D13" s="50"/>
      <c r="E13" s="49"/>
      <c r="F13" s="67"/>
      <c r="G13" s="72"/>
      <c r="H13" s="51"/>
      <c r="I13" s="51"/>
    </row>
    <row r="14" spans="1:9" ht="14.25">
      <c r="A14" s="47"/>
      <c r="B14" s="48"/>
      <c r="C14" s="49"/>
      <c r="D14" s="50"/>
      <c r="E14" s="49"/>
      <c r="F14" s="67"/>
      <c r="G14" s="72"/>
      <c r="H14" s="51"/>
      <c r="I14" s="51"/>
    </row>
    <row r="15" spans="1:9" ht="14.25">
      <c r="A15" s="47"/>
      <c r="B15" s="48"/>
      <c r="C15" s="49"/>
      <c r="D15" s="50"/>
      <c r="E15" s="49"/>
      <c r="F15" s="67"/>
      <c r="G15" s="72"/>
      <c r="H15" s="51"/>
      <c r="I15" s="51"/>
    </row>
    <row r="16" spans="1:9" ht="14.25">
      <c r="A16" s="47"/>
      <c r="B16" s="48"/>
      <c r="C16" s="49"/>
      <c r="D16" s="50"/>
      <c r="E16" s="49"/>
      <c r="F16" s="67"/>
      <c r="G16" s="72"/>
      <c r="H16" s="51"/>
      <c r="I16" s="51"/>
    </row>
    <row r="17" spans="1:9" ht="14.25">
      <c r="A17" s="47"/>
      <c r="B17" s="48"/>
      <c r="C17" s="49"/>
      <c r="D17" s="50"/>
      <c r="E17" s="49"/>
      <c r="F17" s="67"/>
      <c r="G17" s="72"/>
      <c r="H17" s="51"/>
      <c r="I17" s="51"/>
    </row>
    <row r="18" spans="1:9" ht="14.25">
      <c r="A18" s="47"/>
      <c r="B18" s="48"/>
      <c r="C18" s="49"/>
      <c r="D18" s="50"/>
      <c r="E18" s="49"/>
      <c r="F18" s="67"/>
      <c r="G18" s="72"/>
      <c r="H18" s="51"/>
      <c r="I18" s="51"/>
    </row>
    <row r="19" spans="1:9" ht="14.25">
      <c r="A19" s="47"/>
      <c r="B19" s="48"/>
      <c r="C19" s="49"/>
      <c r="D19" s="50"/>
      <c r="E19" s="49"/>
      <c r="F19" s="67"/>
      <c r="G19" s="72"/>
      <c r="H19" s="51"/>
      <c r="I19" s="51"/>
    </row>
    <row r="20" spans="1:9" ht="14.25">
      <c r="A20" s="47"/>
      <c r="B20" s="48"/>
      <c r="C20" s="49"/>
      <c r="D20" s="50"/>
      <c r="E20" s="49"/>
      <c r="F20" s="67"/>
      <c r="G20" s="72"/>
      <c r="H20" s="51"/>
      <c r="I20" s="51"/>
    </row>
    <row r="21" spans="1:9" ht="14.25">
      <c r="A21" s="47"/>
      <c r="B21" s="48"/>
      <c r="C21" s="49"/>
      <c r="D21" s="50"/>
      <c r="E21" s="49"/>
      <c r="F21" s="67"/>
      <c r="G21" s="72"/>
      <c r="H21" s="51"/>
      <c r="I21" s="51"/>
    </row>
    <row r="22" spans="1:9" ht="14.25">
      <c r="A22" s="47"/>
      <c r="B22" s="48"/>
      <c r="C22" s="49"/>
      <c r="D22" s="50"/>
      <c r="E22" s="49"/>
      <c r="F22" s="67"/>
      <c r="G22" s="72"/>
      <c r="H22" s="51"/>
      <c r="I22" s="51"/>
    </row>
    <row r="23" spans="1:9" ht="14.25">
      <c r="A23" s="47"/>
      <c r="B23" s="48"/>
      <c r="C23" s="49"/>
      <c r="D23" s="50"/>
      <c r="E23" s="49"/>
      <c r="F23" s="67"/>
      <c r="G23" s="72"/>
      <c r="H23" s="51"/>
      <c r="I23" s="36"/>
    </row>
    <row r="24" spans="1:9" ht="14.25">
      <c r="A24" s="59"/>
      <c r="B24" s="60"/>
      <c r="C24" s="49"/>
      <c r="D24" s="50"/>
      <c r="E24" s="49"/>
      <c r="F24" s="67"/>
      <c r="G24" s="72"/>
      <c r="H24" s="51"/>
      <c r="I24" s="36"/>
    </row>
    <row r="25" spans="1:9" ht="15" thickBot="1">
      <c r="A25" s="52"/>
      <c r="B25" s="53"/>
      <c r="C25" s="39"/>
      <c r="D25" s="40"/>
      <c r="E25" s="39"/>
      <c r="F25" s="65"/>
      <c r="G25" s="70"/>
      <c r="H25" s="41"/>
      <c r="I25" s="36"/>
    </row>
    <row r="26" spans="1:9" ht="13.5">
      <c r="A26" s="57"/>
      <c r="B26" s="58"/>
      <c r="C26" s="36"/>
      <c r="D26" s="36"/>
      <c r="E26" s="55"/>
      <c r="F26" s="68"/>
      <c r="G26" s="54"/>
      <c r="H26" s="56"/>
      <c r="I26" s="36"/>
    </row>
    <row r="27" spans="1:9" ht="13.5">
      <c r="A27" s="36"/>
      <c r="B27" s="54"/>
      <c r="C27" s="36"/>
      <c r="D27" s="36"/>
      <c r="E27" s="55"/>
      <c r="F27" s="68"/>
      <c r="G27" s="54"/>
      <c r="H27" s="56"/>
      <c r="I27" s="36"/>
    </row>
    <row r="28" spans="1:9" ht="13.5">
      <c r="A28" s="57"/>
      <c r="B28" s="58"/>
      <c r="C28" s="36"/>
      <c r="D28" s="36"/>
      <c r="E28" s="55"/>
      <c r="F28" s="68"/>
      <c r="G28" s="54"/>
      <c r="H28" s="56"/>
      <c r="I28" s="36"/>
    </row>
    <row r="29" spans="1:9" ht="13.5">
      <c r="A29" s="57"/>
      <c r="B29" s="58"/>
      <c r="C29" s="36"/>
      <c r="D29" s="36"/>
      <c r="E29" s="55"/>
      <c r="F29" s="68"/>
      <c r="G29" s="54"/>
      <c r="H29" s="56"/>
      <c r="I29" s="36"/>
    </row>
    <row r="30" spans="1:9" ht="13.5">
      <c r="A30" s="57"/>
      <c r="B30" s="58"/>
      <c r="C30" s="36"/>
      <c r="D30" s="36"/>
      <c r="E30" s="55"/>
      <c r="F30" s="68"/>
      <c r="G30" s="54"/>
      <c r="H30" s="56"/>
      <c r="I30" s="36"/>
    </row>
    <row r="31" spans="1:9" ht="13.5">
      <c r="A31" s="57"/>
      <c r="B31" s="58"/>
      <c r="C31" s="36"/>
      <c r="D31" s="36"/>
      <c r="E31" s="55"/>
      <c r="F31" s="68"/>
      <c r="G31" s="54"/>
      <c r="H31" s="56"/>
      <c r="I31" s="36"/>
    </row>
    <row r="32" spans="1:9" ht="13.5">
      <c r="A32" s="57"/>
      <c r="B32" s="58"/>
      <c r="C32" s="36"/>
      <c r="D32" s="36"/>
      <c r="E32" s="55"/>
      <c r="F32" s="68"/>
      <c r="G32" s="54"/>
      <c r="H32" s="56"/>
      <c r="I32" s="36"/>
    </row>
    <row r="33" spans="1:9" ht="13.5">
      <c r="A33" s="55"/>
      <c r="B33" s="54"/>
      <c r="C33" s="36"/>
      <c r="D33" s="36"/>
      <c r="E33" s="55"/>
      <c r="F33" s="68"/>
      <c r="G33" s="54"/>
      <c r="H33" s="56"/>
      <c r="I33" s="36"/>
    </row>
    <row r="34" spans="1:9" ht="13.5">
      <c r="A34" s="36"/>
      <c r="B34" s="54"/>
      <c r="C34" s="36"/>
      <c r="D34" s="36"/>
      <c r="E34" s="55"/>
      <c r="F34" s="68"/>
      <c r="G34" s="54"/>
      <c r="H34" s="56"/>
      <c r="I34" s="36"/>
    </row>
    <row r="35" spans="1:9" ht="13.5">
      <c r="A35" s="36"/>
      <c r="B35" s="54"/>
      <c r="C35" s="36"/>
      <c r="D35" s="36"/>
      <c r="E35" s="55"/>
      <c r="F35" s="68"/>
      <c r="G35" s="54"/>
      <c r="H35" s="56"/>
      <c r="I35" s="36"/>
    </row>
    <row r="36" spans="1:9" ht="13.5">
      <c r="A36" s="57"/>
      <c r="B36" s="58"/>
      <c r="C36" s="36"/>
      <c r="D36" s="36"/>
      <c r="E36" s="55"/>
      <c r="F36" s="68"/>
      <c r="G36" s="54"/>
      <c r="H36" s="56"/>
      <c r="I36" s="36"/>
    </row>
    <row r="37" spans="1:9" ht="13.5">
      <c r="A37" s="57"/>
      <c r="B37" s="58"/>
      <c r="C37" s="36"/>
      <c r="D37" s="36"/>
      <c r="E37" s="55"/>
      <c r="F37" s="68"/>
      <c r="G37" s="54"/>
      <c r="H37" s="56"/>
      <c r="I37" s="36"/>
    </row>
    <row r="38" spans="1:9" ht="13.5">
      <c r="A38" s="57"/>
      <c r="B38" s="58"/>
      <c r="C38" s="36"/>
      <c r="D38" s="36"/>
      <c r="E38" s="55"/>
      <c r="F38" s="68"/>
      <c r="G38" s="54"/>
      <c r="H38" s="56"/>
      <c r="I38" s="36"/>
    </row>
    <row r="39" spans="1:9" ht="13.5">
      <c r="A39" s="57"/>
      <c r="B39" s="58"/>
      <c r="C39" s="36"/>
      <c r="D39" s="36"/>
      <c r="E39" s="55"/>
      <c r="F39" s="68"/>
      <c r="G39" s="54"/>
      <c r="H39" s="56"/>
      <c r="I39" s="36"/>
    </row>
    <row r="40" spans="1:9" ht="13.5">
      <c r="A40" s="57"/>
      <c r="B40" s="58"/>
      <c r="C40" s="36"/>
      <c r="D40" s="36"/>
      <c r="E40" s="55"/>
      <c r="F40" s="68"/>
      <c r="G40" s="54"/>
      <c r="H40" s="56"/>
      <c r="I40" s="36"/>
    </row>
    <row r="41" spans="1:9" ht="13.5">
      <c r="A41" s="55"/>
      <c r="B41" s="54"/>
      <c r="C41" s="36"/>
      <c r="D41" s="36"/>
      <c r="E41" s="55"/>
      <c r="F41" s="68"/>
      <c r="G41" s="54"/>
      <c r="H41" s="56"/>
      <c r="I41" s="36"/>
    </row>
    <row r="42" spans="1:9" ht="13.5">
      <c r="A42" s="36"/>
      <c r="B42" s="54"/>
      <c r="C42" s="36"/>
      <c r="D42" s="36"/>
      <c r="E42" s="55"/>
      <c r="F42" s="68"/>
      <c r="G42" s="54"/>
      <c r="H42" s="56"/>
      <c r="I42" s="36"/>
    </row>
    <row r="43" spans="1:9" ht="13.5">
      <c r="A43" s="36"/>
      <c r="B43" s="54"/>
      <c r="C43" s="36"/>
      <c r="D43" s="36"/>
      <c r="E43" s="55"/>
      <c r="F43" s="68"/>
      <c r="G43" s="54"/>
      <c r="H43" s="56"/>
      <c r="I43" s="36"/>
    </row>
    <row r="44" spans="1:9" ht="13.5">
      <c r="A44" s="57"/>
      <c r="B44" s="58"/>
      <c r="C44" s="36"/>
      <c r="D44" s="36"/>
      <c r="E44" s="55"/>
      <c r="F44" s="68"/>
      <c r="G44" s="54"/>
      <c r="H44" s="56"/>
      <c r="I44" s="36"/>
    </row>
    <row r="45" spans="1:9" ht="13.5">
      <c r="A45" s="57"/>
      <c r="B45" s="58"/>
      <c r="C45" s="36"/>
      <c r="D45" s="36"/>
      <c r="E45" s="55"/>
      <c r="F45" s="68"/>
      <c r="G45" s="54"/>
      <c r="H45" s="56"/>
      <c r="I45" s="36"/>
    </row>
    <row r="46" spans="1:9" ht="13.5">
      <c r="A46" s="57"/>
      <c r="B46" s="58"/>
      <c r="C46" s="36"/>
      <c r="D46" s="36"/>
      <c r="E46" s="55"/>
      <c r="F46" s="68"/>
      <c r="G46" s="54"/>
      <c r="H46" s="56"/>
      <c r="I46" s="36"/>
    </row>
    <row r="47" spans="1:9" ht="13.5">
      <c r="A47" s="57"/>
      <c r="B47" s="58"/>
      <c r="C47" s="36"/>
      <c r="D47" s="36"/>
      <c r="E47" s="55"/>
      <c r="F47" s="68"/>
      <c r="G47" s="54"/>
      <c r="H47" s="56"/>
      <c r="I47" s="36"/>
    </row>
    <row r="48" spans="1:9" ht="13.5">
      <c r="A48" s="57"/>
      <c r="B48" s="58"/>
      <c r="C48" s="36"/>
      <c r="D48" s="36"/>
      <c r="E48" s="55"/>
      <c r="F48" s="68"/>
      <c r="G48" s="54"/>
      <c r="H48" s="56"/>
      <c r="I48" s="36"/>
    </row>
    <row r="49" spans="1:9" ht="13.5">
      <c r="A49" s="55"/>
      <c r="B49" s="54"/>
      <c r="C49" s="36"/>
      <c r="D49" s="36"/>
      <c r="E49" s="55"/>
      <c r="F49" s="68"/>
      <c r="G49" s="54"/>
      <c r="H49" s="56"/>
      <c r="I49" s="36"/>
    </row>
    <row r="50" spans="1:9" ht="13.5">
      <c r="A50" s="36"/>
      <c r="B50" s="54"/>
      <c r="C50" s="36"/>
      <c r="D50" s="36"/>
      <c r="E50" s="55"/>
      <c r="F50" s="68"/>
      <c r="G50" s="54"/>
      <c r="H50" s="56"/>
      <c r="I50" s="36"/>
    </row>
    <row r="51" spans="1:9" ht="13.5">
      <c r="A51" s="36"/>
      <c r="B51" s="54"/>
      <c r="C51" s="36"/>
      <c r="D51" s="36"/>
      <c r="E51" s="55"/>
      <c r="F51" s="68"/>
      <c r="G51" s="54"/>
      <c r="H51" s="56"/>
      <c r="I51" s="36"/>
    </row>
    <row r="52" spans="1:9" ht="13.5">
      <c r="A52" s="57"/>
      <c r="B52" s="58"/>
      <c r="C52" s="36"/>
      <c r="D52" s="36"/>
      <c r="E52" s="55"/>
      <c r="F52" s="68"/>
      <c r="G52" s="54"/>
      <c r="H52" s="56"/>
      <c r="I52" s="36"/>
    </row>
    <row r="53" spans="1:9" ht="13.5">
      <c r="A53" s="57"/>
      <c r="B53" s="58"/>
      <c r="C53" s="36"/>
      <c r="D53" s="36"/>
      <c r="E53" s="55"/>
      <c r="F53" s="68"/>
      <c r="G53" s="54"/>
      <c r="H53" s="56"/>
      <c r="I53" s="36"/>
    </row>
    <row r="54" spans="1:9" ht="13.5">
      <c r="A54" s="57"/>
      <c r="B54" s="58"/>
      <c r="C54" s="36"/>
      <c r="D54" s="36"/>
      <c r="E54" s="55"/>
      <c r="F54" s="68"/>
      <c r="G54" s="54"/>
      <c r="H54" s="56"/>
      <c r="I54" s="36"/>
    </row>
    <row r="55" spans="1:9" ht="13.5">
      <c r="A55" s="57"/>
      <c r="B55" s="58"/>
      <c r="C55" s="36"/>
      <c r="D55" s="36"/>
      <c r="E55" s="55"/>
      <c r="F55" s="68"/>
      <c r="G55" s="54"/>
      <c r="H55" s="56"/>
      <c r="I55" s="36"/>
    </row>
    <row r="56" spans="1:9" ht="13.5">
      <c r="A56" s="57"/>
      <c r="B56" s="58"/>
      <c r="C56" s="36"/>
      <c r="D56" s="36"/>
      <c r="E56" s="55"/>
      <c r="F56" s="68"/>
      <c r="G56" s="54"/>
      <c r="H56" s="56"/>
      <c r="I56" s="36"/>
    </row>
    <row r="57" spans="1:9" ht="13.5">
      <c r="A57" s="55"/>
      <c r="B57" s="54"/>
      <c r="C57" s="36"/>
      <c r="D57" s="36"/>
      <c r="E57" s="55"/>
      <c r="F57" s="68"/>
      <c r="G57" s="54"/>
      <c r="H57" s="56"/>
      <c r="I57" s="36"/>
    </row>
    <row r="58" spans="1:9" ht="13.5">
      <c r="A58" s="36"/>
      <c r="B58" s="54"/>
      <c r="C58" s="36"/>
      <c r="D58" s="36"/>
      <c r="E58" s="55"/>
      <c r="F58" s="68"/>
      <c r="G58" s="54"/>
      <c r="H58" s="56"/>
      <c r="I58" s="36"/>
    </row>
    <row r="59" spans="1:9" ht="13.5">
      <c r="A59" s="36"/>
      <c r="B59" s="54"/>
      <c r="C59" s="36"/>
      <c r="D59" s="36"/>
      <c r="E59" s="55"/>
      <c r="F59" s="68"/>
      <c r="G59" s="54"/>
      <c r="H59" s="56"/>
      <c r="I59" s="36"/>
    </row>
    <row r="60" spans="1:9" ht="13.5">
      <c r="A60" s="57"/>
      <c r="B60" s="58"/>
      <c r="C60" s="36"/>
      <c r="D60" s="36"/>
      <c r="E60" s="55"/>
      <c r="F60" s="68"/>
      <c r="G60" s="54"/>
      <c r="H60" s="56"/>
      <c r="I60" s="36"/>
    </row>
    <row r="61" spans="1:9" ht="13.5">
      <c r="A61" s="57"/>
      <c r="B61" s="58"/>
      <c r="C61" s="36"/>
      <c r="D61" s="36"/>
      <c r="E61" s="55"/>
      <c r="F61" s="68"/>
      <c r="G61" s="54"/>
      <c r="H61" s="56"/>
      <c r="I61" s="36"/>
    </row>
    <row r="62" spans="1:9" ht="13.5">
      <c r="A62" s="57"/>
      <c r="B62" s="58"/>
      <c r="C62" s="36"/>
      <c r="D62" s="36"/>
      <c r="E62" s="55"/>
      <c r="F62" s="68"/>
      <c r="G62" s="54"/>
      <c r="H62" s="56"/>
      <c r="I62" s="36"/>
    </row>
    <row r="63" spans="1:9" ht="13.5">
      <c r="A63" s="57"/>
      <c r="B63" s="58"/>
      <c r="C63" s="36"/>
      <c r="D63" s="36"/>
      <c r="E63" s="55"/>
      <c r="F63" s="68"/>
      <c r="G63" s="54"/>
      <c r="H63" s="56"/>
      <c r="I63" s="36"/>
    </row>
    <row r="64" spans="1:9" ht="13.5">
      <c r="A64" s="57"/>
      <c r="B64" s="58"/>
      <c r="C64" s="36"/>
      <c r="D64" s="36"/>
      <c r="E64" s="55"/>
      <c r="F64" s="68"/>
      <c r="G64" s="54"/>
      <c r="H64" s="56"/>
      <c r="I64" s="36"/>
    </row>
    <row r="65" spans="1:9" ht="13.5">
      <c r="A65" s="55"/>
      <c r="B65" s="54"/>
      <c r="C65" s="36"/>
      <c r="D65" s="36"/>
      <c r="E65" s="55"/>
      <c r="F65" s="68"/>
      <c r="G65" s="54"/>
      <c r="H65" s="56"/>
      <c r="I65" s="36"/>
    </row>
    <row r="66" spans="1:9" ht="13.5">
      <c r="A66" s="36"/>
      <c r="B66" s="54"/>
      <c r="C66" s="36"/>
      <c r="D66" s="36"/>
      <c r="E66" s="55"/>
      <c r="F66" s="68"/>
      <c r="G66" s="54"/>
      <c r="H66" s="56"/>
      <c r="I66" s="36"/>
    </row>
    <row r="67" spans="1:9" ht="13.5">
      <c r="A67" s="36"/>
      <c r="B67" s="54"/>
      <c r="C67" s="36"/>
      <c r="D67" s="36"/>
      <c r="E67" s="55"/>
      <c r="F67" s="68"/>
      <c r="G67" s="54"/>
      <c r="H67" s="56"/>
      <c r="I67" s="36"/>
    </row>
    <row r="68" spans="1:9" ht="13.5">
      <c r="A68" s="57"/>
      <c r="B68" s="58"/>
      <c r="C68" s="36"/>
      <c r="D68" s="36"/>
      <c r="E68" s="55"/>
      <c r="F68" s="68"/>
      <c r="G68" s="54"/>
      <c r="H68" s="56"/>
      <c r="I68" s="36"/>
    </row>
    <row r="69" spans="1:9" ht="13.5">
      <c r="A69" s="57"/>
      <c r="B69" s="58"/>
      <c r="C69" s="36"/>
      <c r="D69" s="36"/>
      <c r="E69" s="55"/>
      <c r="F69" s="68"/>
      <c r="G69" s="54"/>
      <c r="H69" s="56"/>
      <c r="I69" s="36"/>
    </row>
    <row r="70" spans="1:9" ht="13.5">
      <c r="A70" s="57"/>
      <c r="B70" s="58"/>
      <c r="C70" s="36"/>
      <c r="D70" s="36"/>
      <c r="E70" s="55"/>
      <c r="F70" s="68"/>
      <c r="G70" s="54"/>
      <c r="H70" s="56"/>
      <c r="I70" s="36"/>
    </row>
    <row r="71" spans="1:9" ht="13.5">
      <c r="A71" s="57"/>
      <c r="B71" s="58"/>
      <c r="C71" s="36"/>
      <c r="D71" s="36"/>
      <c r="E71" s="55"/>
      <c r="F71" s="68"/>
      <c r="G71" s="54"/>
      <c r="H71" s="56"/>
      <c r="I71" s="36"/>
    </row>
    <row r="72" spans="1:9" ht="13.5">
      <c r="A72" s="57"/>
      <c r="B72" s="58"/>
      <c r="C72" s="36"/>
      <c r="D72" s="36"/>
      <c r="E72" s="55"/>
      <c r="F72" s="68"/>
      <c r="G72" s="54"/>
      <c r="H72" s="56"/>
      <c r="I72" s="36"/>
    </row>
    <row r="73" spans="1:9" ht="13.5">
      <c r="A73" s="55"/>
      <c r="B73" s="54"/>
      <c r="C73" s="36"/>
      <c r="D73" s="36"/>
      <c r="E73" s="55"/>
      <c r="F73" s="68"/>
      <c r="G73" s="54"/>
      <c r="H73" s="56"/>
      <c r="I73" s="36"/>
    </row>
    <row r="74" spans="1:9" ht="13.5">
      <c r="A74" s="36"/>
      <c r="B74" s="54"/>
      <c r="C74" s="36"/>
      <c r="D74" s="36"/>
      <c r="E74" s="55"/>
      <c r="F74" s="68"/>
      <c r="G74" s="54"/>
      <c r="H74" s="56"/>
      <c r="I74" s="36"/>
    </row>
    <row r="75" spans="1:9" ht="13.5">
      <c r="A75" s="36"/>
      <c r="B75" s="54"/>
      <c r="C75" s="36"/>
      <c r="D75" s="36"/>
      <c r="E75" s="55"/>
      <c r="F75" s="68"/>
      <c r="G75" s="54"/>
      <c r="H75" s="56"/>
      <c r="I75" s="36"/>
    </row>
    <row r="76" spans="1:9" ht="13.5">
      <c r="A76" s="57"/>
      <c r="B76" s="58"/>
      <c r="C76" s="36"/>
      <c r="D76" s="36"/>
      <c r="E76" s="55"/>
      <c r="F76" s="68"/>
      <c r="G76" s="54"/>
      <c r="H76" s="56"/>
      <c r="I76" s="36"/>
    </row>
    <row r="77" spans="1:9" ht="13.5">
      <c r="A77" s="57"/>
      <c r="B77" s="58"/>
      <c r="C77" s="36"/>
      <c r="D77" s="36"/>
      <c r="E77" s="55"/>
      <c r="F77" s="68"/>
      <c r="G77" s="54"/>
      <c r="H77" s="56"/>
      <c r="I77" s="36"/>
    </row>
    <row r="78" spans="1:9" ht="13.5">
      <c r="A78" s="57"/>
      <c r="B78" s="58"/>
      <c r="C78" s="36"/>
      <c r="D78" s="36"/>
      <c r="E78" s="55"/>
      <c r="F78" s="68"/>
      <c r="G78" s="54"/>
      <c r="H78" s="56"/>
      <c r="I78" s="36"/>
    </row>
    <row r="79" spans="1:9" ht="13.5">
      <c r="A79" s="57"/>
      <c r="B79" s="58"/>
      <c r="C79" s="36"/>
      <c r="D79" s="36"/>
      <c r="E79" s="55"/>
      <c r="F79" s="68"/>
      <c r="G79" s="54"/>
      <c r="H79" s="56"/>
      <c r="I79" s="36"/>
    </row>
    <row r="80" spans="1:9" ht="13.5">
      <c r="A80" s="57"/>
      <c r="B80" s="58"/>
      <c r="C80" s="36"/>
      <c r="D80" s="36"/>
      <c r="E80" s="55"/>
      <c r="F80" s="68"/>
      <c r="G80" s="54"/>
      <c r="H80" s="56"/>
      <c r="I80" s="36"/>
    </row>
    <row r="81" spans="1:9" ht="13.5">
      <c r="A81" s="55"/>
      <c r="B81" s="54"/>
      <c r="C81" s="36"/>
      <c r="D81" s="36"/>
      <c r="E81" s="55"/>
      <c r="F81" s="68"/>
      <c r="G81" s="54"/>
      <c r="H81" s="56"/>
      <c r="I81" s="36"/>
    </row>
    <row r="82" spans="1:9" ht="13.5">
      <c r="A82" s="36"/>
      <c r="B82" s="54"/>
      <c r="C82" s="36"/>
      <c r="D82" s="36"/>
      <c r="E82" s="55"/>
      <c r="F82" s="68"/>
      <c r="G82" s="54"/>
      <c r="H82" s="56"/>
      <c r="I82" s="36"/>
    </row>
    <row r="83" spans="1:9" ht="13.5">
      <c r="A83" s="36"/>
      <c r="B83" s="54"/>
      <c r="C83" s="36"/>
      <c r="D83" s="36"/>
      <c r="E83" s="55"/>
      <c r="F83" s="68"/>
      <c r="G83" s="54"/>
      <c r="H83" s="56"/>
      <c r="I83" s="36"/>
    </row>
    <row r="84" spans="1:9" ht="14.25">
      <c r="A84" s="36"/>
      <c r="B84" s="54"/>
      <c r="C84" s="36"/>
      <c r="D84" s="36"/>
      <c r="E84" s="55"/>
      <c r="F84" s="68"/>
      <c r="G84" s="54"/>
      <c r="H84" s="61"/>
      <c r="I84" s="36"/>
    </row>
  </sheetData>
  <printOptions horizontalCentered="1"/>
  <pageMargins left="0.6692913385826772" right="0" top="1.062992125984252" bottom="0" header="0.35433070866141736" footer="0"/>
  <pageSetup fitToHeight="1" fitToWidth="1" horizontalDpi="300" verticalDpi="300" orientation="portrait" paperSize="9" scale="96" r:id="rId1"/>
  <headerFooter alignWithMargins="0">
    <oddHeader>&amp;CSan Giorgio di NOGARO  20 marzo 2005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3">
    <pageSetUpPr fitToPage="1"/>
  </sheetPr>
  <dimension ref="A1:S24"/>
  <sheetViews>
    <sheetView workbookViewId="0" topLeftCell="I1">
      <selection activeCell="J8" sqref="J8"/>
    </sheetView>
  </sheetViews>
  <sheetFormatPr defaultColWidth="9.140625" defaultRowHeight="12.75"/>
  <cols>
    <col min="1" max="1" width="8.140625" style="37" customWidth="1"/>
    <col min="2" max="2" width="5.57421875" style="62" customWidth="1"/>
    <col min="3" max="3" width="8.140625" style="37" customWidth="1"/>
    <col min="4" max="4" width="11.421875" style="37" customWidth="1"/>
    <col min="5" max="5" width="7.8515625" style="63" customWidth="1"/>
    <col min="6" max="6" width="33.00390625" style="69" customWidth="1"/>
    <col min="7" max="7" width="8.57421875" style="62" customWidth="1"/>
    <col min="8" max="8" width="12.00390625" style="64" customWidth="1"/>
    <col min="9" max="9" width="5.7109375" style="37" customWidth="1"/>
    <col min="10" max="15" width="9.140625" style="37" customWidth="1"/>
    <col min="16" max="16" width="19.7109375" style="37" customWidth="1"/>
    <col min="17" max="18" width="9.140625" style="37" customWidth="1"/>
    <col min="19" max="19" width="5.7109375" style="37" customWidth="1"/>
    <col min="20" max="16384" width="9.140625" style="37" customWidth="1"/>
  </cols>
  <sheetData>
    <row r="1" spans="1:10" ht="14.25" thickBot="1">
      <c r="A1" s="57"/>
      <c r="B1" s="58"/>
      <c r="C1" s="36"/>
      <c r="D1" s="36"/>
      <c r="E1" s="55"/>
      <c r="F1" s="68"/>
      <c r="G1" s="54"/>
      <c r="H1" s="56"/>
      <c r="I1" s="36"/>
      <c r="J1" s="36"/>
    </row>
    <row r="2" spans="1:19" s="90" customFormat="1" ht="22.5" customHeight="1">
      <c r="A2" s="179" t="s">
        <v>143</v>
      </c>
      <c r="B2" s="382" t="s">
        <v>319</v>
      </c>
      <c r="C2" s="383"/>
      <c r="D2" s="383"/>
      <c r="E2" s="180" t="s">
        <v>136</v>
      </c>
      <c r="F2" s="181" t="s">
        <v>320</v>
      </c>
      <c r="G2" s="180" t="s">
        <v>133</v>
      </c>
      <c r="H2" s="182" t="s">
        <v>80</v>
      </c>
      <c r="I2" s="183"/>
      <c r="J2" s="191"/>
      <c r="K2" s="78" t="s">
        <v>143</v>
      </c>
      <c r="L2" s="262" t="s">
        <v>401</v>
      </c>
      <c r="M2" s="265" t="s">
        <v>402</v>
      </c>
      <c r="N2" s="264"/>
      <c r="O2" s="79" t="s">
        <v>136</v>
      </c>
      <c r="P2" s="80" t="s">
        <v>321</v>
      </c>
      <c r="Q2" s="79" t="s">
        <v>133</v>
      </c>
      <c r="R2" s="73" t="s">
        <v>80</v>
      </c>
      <c r="S2" s="183"/>
    </row>
    <row r="3" spans="1:19" s="98" customFormat="1" ht="14.25" thickBot="1">
      <c r="A3" s="184" t="s">
        <v>6</v>
      </c>
      <c r="B3" s="185"/>
      <c r="C3" s="186" t="s">
        <v>7</v>
      </c>
      <c r="D3" s="187"/>
      <c r="E3" s="186" t="s">
        <v>8</v>
      </c>
      <c r="F3" s="187"/>
      <c r="G3" s="188" t="s">
        <v>148</v>
      </c>
      <c r="H3" s="189" t="s">
        <v>10</v>
      </c>
      <c r="I3" s="190" t="s">
        <v>374</v>
      </c>
      <c r="J3" s="192"/>
      <c r="K3" s="74" t="s">
        <v>6</v>
      </c>
      <c r="L3" s="38"/>
      <c r="M3" s="75" t="s">
        <v>7</v>
      </c>
      <c r="N3" s="65"/>
      <c r="O3" s="75" t="s">
        <v>8</v>
      </c>
      <c r="P3" s="65"/>
      <c r="Q3" s="70" t="s">
        <v>148</v>
      </c>
      <c r="R3" s="76" t="s">
        <v>10</v>
      </c>
      <c r="S3" s="190" t="s">
        <v>374</v>
      </c>
    </row>
    <row r="4" spans="1:19" ht="14.25">
      <c r="A4" s="42">
        <v>1</v>
      </c>
      <c r="B4" s="43"/>
      <c r="C4" s="44" t="s">
        <v>13</v>
      </c>
      <c r="D4" s="45"/>
      <c r="E4" s="44" t="s">
        <v>260</v>
      </c>
      <c r="F4" s="66"/>
      <c r="G4" s="71"/>
      <c r="H4" s="46"/>
      <c r="I4" s="46"/>
      <c r="J4" s="193"/>
      <c r="K4" s="42">
        <v>1</v>
      </c>
      <c r="L4" s="43"/>
      <c r="M4" s="44" t="s">
        <v>127</v>
      </c>
      <c r="N4" s="50"/>
      <c r="O4" s="49" t="s">
        <v>127</v>
      </c>
      <c r="P4" s="67"/>
      <c r="Q4" s="71"/>
      <c r="R4" s="46"/>
      <c r="S4" s="46"/>
    </row>
    <row r="5" spans="1:19" ht="14.25">
      <c r="A5" s="47">
        <v>2</v>
      </c>
      <c r="B5" s="48"/>
      <c r="C5" s="44" t="s">
        <v>153</v>
      </c>
      <c r="D5" s="50"/>
      <c r="E5" s="49" t="s">
        <v>160</v>
      </c>
      <c r="F5" s="67"/>
      <c r="G5" s="72"/>
      <c r="H5" s="51"/>
      <c r="I5" s="51"/>
      <c r="J5" s="194"/>
      <c r="K5" s="47">
        <v>2</v>
      </c>
      <c r="L5" s="48"/>
      <c r="M5" s="44" t="s">
        <v>127</v>
      </c>
      <c r="N5" s="50"/>
      <c r="O5" s="49" t="s">
        <v>127</v>
      </c>
      <c r="P5" s="67"/>
      <c r="Q5" s="72"/>
      <c r="R5" s="51"/>
      <c r="S5" s="51"/>
    </row>
    <row r="6" spans="1:19" ht="14.25">
      <c r="A6" s="47">
        <v>3</v>
      </c>
      <c r="B6" s="48"/>
      <c r="C6" s="44" t="s">
        <v>266</v>
      </c>
      <c r="D6" s="50"/>
      <c r="E6" s="49" t="s">
        <v>262</v>
      </c>
      <c r="F6" s="67"/>
      <c r="G6" s="72"/>
      <c r="H6" s="51"/>
      <c r="I6" s="51"/>
      <c r="J6" s="194"/>
      <c r="K6" s="47">
        <v>3</v>
      </c>
      <c r="L6" s="48"/>
      <c r="M6" s="44" t="s">
        <v>127</v>
      </c>
      <c r="N6" s="50"/>
      <c r="O6" s="49" t="s">
        <v>127</v>
      </c>
      <c r="P6" s="67"/>
      <c r="Q6" s="72"/>
      <c r="R6" s="51"/>
      <c r="S6" s="51"/>
    </row>
    <row r="7" spans="1:19" ht="14.25">
      <c r="A7" s="47">
        <v>4</v>
      </c>
      <c r="B7" s="48"/>
      <c r="C7" s="49" t="s">
        <v>13</v>
      </c>
      <c r="D7" s="50"/>
      <c r="E7" s="49" t="s">
        <v>223</v>
      </c>
      <c r="F7" s="67"/>
      <c r="G7" s="72"/>
      <c r="H7" s="51"/>
      <c r="I7" s="51"/>
      <c r="J7" s="194"/>
      <c r="K7" s="47">
        <v>4</v>
      </c>
      <c r="L7" s="48"/>
      <c r="M7" s="44" t="s">
        <v>127</v>
      </c>
      <c r="N7" s="50"/>
      <c r="O7" s="49" t="s">
        <v>127</v>
      </c>
      <c r="P7" s="67"/>
      <c r="Q7" s="72"/>
      <c r="R7" s="51"/>
      <c r="S7" s="51"/>
    </row>
    <row r="8" spans="1:19" ht="14.25">
      <c r="A8" s="47">
        <v>5</v>
      </c>
      <c r="B8" s="48"/>
      <c r="C8" s="44" t="s">
        <v>181</v>
      </c>
      <c r="D8" s="50"/>
      <c r="E8" s="49" t="s">
        <v>318</v>
      </c>
      <c r="F8" s="67"/>
      <c r="G8" s="72"/>
      <c r="H8" s="51"/>
      <c r="I8" s="51"/>
      <c r="J8" s="195"/>
      <c r="K8" s="47">
        <v>5</v>
      </c>
      <c r="L8" s="48"/>
      <c r="M8" s="44" t="s">
        <v>127</v>
      </c>
      <c r="N8" s="50"/>
      <c r="O8" s="49" t="s">
        <v>127</v>
      </c>
      <c r="P8" s="67"/>
      <c r="Q8" s="72"/>
      <c r="R8" s="51"/>
      <c r="S8" s="51"/>
    </row>
    <row r="9" spans="1:19" ht="14.25">
      <c r="A9" s="47">
        <v>6</v>
      </c>
      <c r="B9" s="48"/>
      <c r="C9" s="44" t="s">
        <v>13</v>
      </c>
      <c r="D9" s="50"/>
      <c r="E9" s="49" t="s">
        <v>220</v>
      </c>
      <c r="F9" s="67"/>
      <c r="G9" s="72"/>
      <c r="H9" s="51"/>
      <c r="I9" s="46"/>
      <c r="J9" s="193"/>
      <c r="K9" s="47">
        <v>6</v>
      </c>
      <c r="L9" s="48"/>
      <c r="M9" s="44" t="s">
        <v>127</v>
      </c>
      <c r="N9" s="50"/>
      <c r="O9" s="49" t="s">
        <v>127</v>
      </c>
      <c r="P9" s="67"/>
      <c r="Q9" s="72"/>
      <c r="R9" s="51"/>
      <c r="S9" s="46"/>
    </row>
    <row r="10" spans="1:19" ht="15" thickBot="1">
      <c r="A10" s="47" t="s">
        <v>127</v>
      </c>
      <c r="B10" s="48"/>
      <c r="C10" s="44" t="s">
        <v>127</v>
      </c>
      <c r="D10" s="50"/>
      <c r="E10" s="49" t="s">
        <v>127</v>
      </c>
      <c r="F10" s="67"/>
      <c r="G10" s="384" t="s">
        <v>322</v>
      </c>
      <c r="H10" s="379"/>
      <c r="I10" s="46"/>
      <c r="J10" s="194"/>
      <c r="K10" s="52" t="s">
        <v>127</v>
      </c>
      <c r="L10" s="53"/>
      <c r="M10" s="39" t="s">
        <v>127</v>
      </c>
      <c r="N10" s="40"/>
      <c r="O10" s="39" t="s">
        <v>127</v>
      </c>
      <c r="P10" s="65"/>
      <c r="Q10" s="70"/>
      <c r="R10" s="41"/>
      <c r="S10" s="41"/>
    </row>
    <row r="11" spans="1:19" ht="14.25">
      <c r="A11" s="47">
        <v>7</v>
      </c>
      <c r="B11" s="48"/>
      <c r="C11" s="44" t="s">
        <v>181</v>
      </c>
      <c r="D11" s="50"/>
      <c r="E11" s="49" t="s">
        <v>190</v>
      </c>
      <c r="F11" s="67"/>
      <c r="G11" s="72"/>
      <c r="H11" s="51"/>
      <c r="I11" s="46"/>
      <c r="J11" s="194"/>
      <c r="K11" s="42" t="s">
        <v>127</v>
      </c>
      <c r="L11" s="43"/>
      <c r="M11" s="44" t="s">
        <v>127</v>
      </c>
      <c r="N11" s="45"/>
      <c r="O11" s="44" t="s">
        <v>127</v>
      </c>
      <c r="P11" s="66"/>
      <c r="Q11" s="71"/>
      <c r="R11" s="46"/>
      <c r="S11" s="46"/>
    </row>
    <row r="12" spans="1:19" ht="14.25">
      <c r="A12" s="47">
        <v>8</v>
      </c>
      <c r="B12" s="48"/>
      <c r="C12" s="44" t="s">
        <v>13</v>
      </c>
      <c r="D12" s="50"/>
      <c r="E12" s="49" t="s">
        <v>221</v>
      </c>
      <c r="F12" s="67"/>
      <c r="G12" s="72"/>
      <c r="H12" s="51"/>
      <c r="I12" s="46"/>
      <c r="J12" s="194"/>
      <c r="K12" s="47" t="s">
        <v>127</v>
      </c>
      <c r="L12" s="48"/>
      <c r="M12" s="44" t="s">
        <v>127</v>
      </c>
      <c r="N12" s="50"/>
      <c r="O12" s="49" t="s">
        <v>127</v>
      </c>
      <c r="P12" s="67"/>
      <c r="Q12" s="72"/>
      <c r="R12" s="51"/>
      <c r="S12" s="46"/>
    </row>
    <row r="13" spans="1:19" ht="14.25">
      <c r="A13" s="47">
        <v>9</v>
      </c>
      <c r="B13" s="48"/>
      <c r="C13" s="44" t="s">
        <v>153</v>
      </c>
      <c r="D13" s="50"/>
      <c r="E13" s="49" t="s">
        <v>154</v>
      </c>
      <c r="F13" s="67"/>
      <c r="G13" s="72"/>
      <c r="H13" s="51"/>
      <c r="I13" s="46"/>
      <c r="J13" s="194"/>
      <c r="K13" s="47" t="s">
        <v>127</v>
      </c>
      <c r="L13" s="48"/>
      <c r="M13" s="44" t="s">
        <v>127</v>
      </c>
      <c r="N13" s="50"/>
      <c r="O13" s="49" t="s">
        <v>127</v>
      </c>
      <c r="P13" s="67"/>
      <c r="Q13" s="72"/>
      <c r="R13" s="51"/>
      <c r="S13" s="46"/>
    </row>
    <row r="14" spans="1:19" ht="14.25">
      <c r="A14" s="47">
        <v>10</v>
      </c>
      <c r="B14" s="48"/>
      <c r="C14" s="44" t="s">
        <v>13</v>
      </c>
      <c r="D14" s="50"/>
      <c r="E14" s="49" t="s">
        <v>222</v>
      </c>
      <c r="F14" s="67"/>
      <c r="G14" s="72"/>
      <c r="H14" s="51"/>
      <c r="I14" s="46"/>
      <c r="J14" s="194"/>
      <c r="K14" s="47" t="s">
        <v>127</v>
      </c>
      <c r="L14" s="384" t="s">
        <v>322</v>
      </c>
      <c r="M14" s="379"/>
      <c r="N14" s="50"/>
      <c r="O14" s="49" t="s">
        <v>127</v>
      </c>
      <c r="P14" s="67"/>
      <c r="Q14" s="72"/>
      <c r="R14" s="51"/>
      <c r="S14" s="46"/>
    </row>
    <row r="15" spans="1:19" ht="14.25">
      <c r="A15" s="47">
        <v>11</v>
      </c>
      <c r="B15" s="48"/>
      <c r="C15" s="49" t="s">
        <v>17</v>
      </c>
      <c r="D15" s="50"/>
      <c r="E15" s="49" t="s">
        <v>247</v>
      </c>
      <c r="F15" s="67"/>
      <c r="G15" s="72"/>
      <c r="H15" s="51"/>
      <c r="I15" s="46"/>
      <c r="J15" s="36"/>
      <c r="K15" s="47" t="s">
        <v>127</v>
      </c>
      <c r="L15" s="48"/>
      <c r="M15" s="44" t="s">
        <v>127</v>
      </c>
      <c r="N15" s="50"/>
      <c r="O15" s="49" t="s">
        <v>127</v>
      </c>
      <c r="P15" s="67"/>
      <c r="Q15" s="72"/>
      <c r="R15" s="51"/>
      <c r="S15" s="46"/>
    </row>
    <row r="16" spans="1:19" ht="15" thickBot="1">
      <c r="A16" s="52">
        <v>12</v>
      </c>
      <c r="B16" s="196"/>
      <c r="C16" s="39" t="s">
        <v>13</v>
      </c>
      <c r="D16" s="40"/>
      <c r="E16" s="39" t="s">
        <v>219</v>
      </c>
      <c r="F16" s="65"/>
      <c r="G16" s="70"/>
      <c r="H16" s="41"/>
      <c r="I16" s="41"/>
      <c r="J16" s="36"/>
      <c r="K16" s="47" t="s">
        <v>127</v>
      </c>
      <c r="L16" s="48"/>
      <c r="M16" s="44" t="s">
        <v>127</v>
      </c>
      <c r="N16" s="50"/>
      <c r="O16" s="49" t="s">
        <v>127</v>
      </c>
      <c r="P16" s="67"/>
      <c r="Q16" s="72"/>
      <c r="R16" s="51"/>
      <c r="S16" s="41"/>
    </row>
    <row r="17" spans="1:19" ht="14.25">
      <c r="A17" s="42"/>
      <c r="B17" s="43"/>
      <c r="C17" s="44"/>
      <c r="D17" s="45"/>
      <c r="E17" s="44"/>
      <c r="F17" s="66"/>
      <c r="G17" s="71"/>
      <c r="H17" s="46"/>
      <c r="I17" s="46"/>
      <c r="J17" s="36"/>
      <c r="K17" s="47"/>
      <c r="L17" s="48"/>
      <c r="M17" s="49"/>
      <c r="N17" s="50"/>
      <c r="O17" s="49"/>
      <c r="P17" s="67"/>
      <c r="Q17" s="72"/>
      <c r="R17" s="51"/>
      <c r="S17" s="46"/>
    </row>
    <row r="18" spans="1:19" ht="14.25">
      <c r="A18" s="47"/>
      <c r="B18" s="48"/>
      <c r="C18" s="49"/>
      <c r="D18" s="50"/>
      <c r="E18" s="49"/>
      <c r="F18" s="67"/>
      <c r="G18" s="72"/>
      <c r="H18" s="51"/>
      <c r="I18" s="46"/>
      <c r="J18" s="36"/>
      <c r="K18" s="47"/>
      <c r="L18" s="48"/>
      <c r="M18" s="49"/>
      <c r="N18" s="50"/>
      <c r="O18" s="49"/>
      <c r="P18" s="67"/>
      <c r="Q18" s="72"/>
      <c r="R18" s="51"/>
      <c r="S18" s="46"/>
    </row>
    <row r="19" spans="1:19" ht="14.25">
      <c r="A19" s="47"/>
      <c r="B19" s="48"/>
      <c r="C19" s="384" t="s">
        <v>322</v>
      </c>
      <c r="D19" s="379"/>
      <c r="E19" s="49"/>
      <c r="F19" s="67"/>
      <c r="G19" s="72"/>
      <c r="H19" s="51"/>
      <c r="I19" s="46"/>
      <c r="J19" s="36"/>
      <c r="K19" s="47"/>
      <c r="L19" s="48"/>
      <c r="M19" s="49"/>
      <c r="N19" s="50"/>
      <c r="O19" s="49"/>
      <c r="P19" s="67"/>
      <c r="Q19" s="72"/>
      <c r="R19" s="51"/>
      <c r="S19" s="46"/>
    </row>
    <row r="20" spans="1:18" ht="14.25">
      <c r="A20" s="47"/>
      <c r="B20" s="48"/>
      <c r="C20" s="49"/>
      <c r="D20" s="50"/>
      <c r="E20" s="49"/>
      <c r="F20" s="67"/>
      <c r="G20" s="72"/>
      <c r="H20" s="51"/>
      <c r="I20" s="46"/>
      <c r="J20" s="36"/>
      <c r="K20" s="47"/>
      <c r="L20" s="48"/>
      <c r="M20" s="49"/>
      <c r="N20" s="50"/>
      <c r="O20" s="49"/>
      <c r="P20" s="67"/>
      <c r="Q20" s="72"/>
      <c r="R20" s="51"/>
    </row>
    <row r="21" spans="1:18" ht="14.25">
      <c r="A21" s="47"/>
      <c r="B21" s="48"/>
      <c r="C21" s="49"/>
      <c r="D21" s="50"/>
      <c r="E21" s="49"/>
      <c r="F21" s="67"/>
      <c r="G21" s="72"/>
      <c r="H21" s="51"/>
      <c r="I21" s="46"/>
      <c r="J21" s="36"/>
      <c r="K21" s="47"/>
      <c r="L21" s="48"/>
      <c r="M21" s="49"/>
      <c r="N21" s="50"/>
      <c r="O21" s="49"/>
      <c r="P21" s="67"/>
      <c r="Q21" s="72"/>
      <c r="R21" s="51"/>
    </row>
    <row r="22" spans="1:18" ht="14.25">
      <c r="A22" s="59"/>
      <c r="B22" s="60"/>
      <c r="C22" s="49"/>
      <c r="D22" s="50"/>
      <c r="E22" s="49"/>
      <c r="F22" s="67"/>
      <c r="G22" s="72"/>
      <c r="H22" s="51"/>
      <c r="I22" s="46"/>
      <c r="J22" s="36"/>
      <c r="K22" s="59"/>
      <c r="L22" s="60"/>
      <c r="M22" s="49"/>
      <c r="N22" s="50"/>
      <c r="O22" s="49"/>
      <c r="P22" s="67"/>
      <c r="Q22" s="72"/>
      <c r="R22" s="51"/>
    </row>
    <row r="23" spans="1:18" ht="15" thickBot="1">
      <c r="A23" s="52"/>
      <c r="B23" s="53"/>
      <c r="C23" s="39"/>
      <c r="D23" s="40"/>
      <c r="E23" s="39"/>
      <c r="F23" s="65"/>
      <c r="G23" s="70"/>
      <c r="H23" s="41"/>
      <c r="I23" s="46"/>
      <c r="J23" s="36"/>
      <c r="K23" s="52"/>
      <c r="L23" s="53"/>
      <c r="M23" s="39"/>
      <c r="N23" s="40"/>
      <c r="O23" s="39"/>
      <c r="P23" s="65"/>
      <c r="Q23" s="70"/>
      <c r="R23" s="41"/>
    </row>
    <row r="24" spans="1:18" ht="13.5">
      <c r="A24" s="57"/>
      <c r="B24" s="58"/>
      <c r="C24" s="36"/>
      <c r="D24" s="36"/>
      <c r="E24" s="55"/>
      <c r="F24" s="68"/>
      <c r="G24" s="54"/>
      <c r="H24" s="56"/>
      <c r="I24" s="36"/>
      <c r="J24" s="36"/>
      <c r="K24" s="57"/>
      <c r="L24" s="58"/>
      <c r="M24" s="36"/>
      <c r="N24" s="36"/>
      <c r="O24" s="55"/>
      <c r="P24" s="68"/>
      <c r="Q24" s="54"/>
      <c r="R24" s="56"/>
    </row>
  </sheetData>
  <mergeCells count="4">
    <mergeCell ref="B2:D2"/>
    <mergeCell ref="L14:M14"/>
    <mergeCell ref="C19:D19"/>
    <mergeCell ref="G10:H10"/>
  </mergeCells>
  <printOptions horizontalCentered="1"/>
  <pageMargins left="0.6692913385826772" right="0" top="0.8661417322834646" bottom="0" header="0.35433070866141736" footer="0"/>
  <pageSetup fitToHeight="1" fitToWidth="1" horizontalDpi="300" verticalDpi="300" orientation="portrait" paperSize="9" r:id="rId1"/>
  <headerFooter alignWithMargins="0">
    <oddHeader>&amp;CSan Giorgio di NOGARO  20 marzo 2005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I26"/>
  <sheetViews>
    <sheetView workbookViewId="0" topLeftCell="A1">
      <selection activeCell="A1" sqref="A1:I14"/>
    </sheetView>
  </sheetViews>
  <sheetFormatPr defaultColWidth="9.140625" defaultRowHeight="12.75"/>
  <cols>
    <col min="1" max="1" width="8.140625" style="37" customWidth="1"/>
    <col min="2" max="2" width="5.57421875" style="62" customWidth="1"/>
    <col min="3" max="3" width="8.140625" style="37" customWidth="1"/>
    <col min="4" max="4" width="11.421875" style="37" customWidth="1"/>
    <col min="5" max="5" width="7.8515625" style="63" customWidth="1"/>
    <col min="6" max="6" width="33.00390625" style="69" customWidth="1"/>
    <col min="7" max="7" width="8.57421875" style="62" customWidth="1"/>
    <col min="8" max="8" width="12.00390625" style="64" customWidth="1"/>
    <col min="9" max="9" width="5.7109375" style="37" customWidth="1"/>
    <col min="10" max="16384" width="9.140625" style="37" customWidth="1"/>
  </cols>
  <sheetData>
    <row r="1" spans="1:9" ht="14.25" thickBot="1">
      <c r="A1" s="36"/>
      <c r="B1" s="54"/>
      <c r="C1" s="36"/>
      <c r="D1" s="36"/>
      <c r="E1" s="55"/>
      <c r="F1" s="68"/>
      <c r="G1" s="54"/>
      <c r="H1" s="56"/>
      <c r="I1" s="36"/>
    </row>
    <row r="2" spans="1:9" s="82" customFormat="1" ht="22.5" customHeight="1">
      <c r="A2" s="78" t="s">
        <v>143</v>
      </c>
      <c r="B2" s="385" t="s">
        <v>354</v>
      </c>
      <c r="C2" s="377"/>
      <c r="D2" s="377"/>
      <c r="E2" s="79">
        <v>720</v>
      </c>
      <c r="F2" s="80" t="s">
        <v>353</v>
      </c>
      <c r="G2" s="79" t="s">
        <v>4</v>
      </c>
      <c r="H2" s="73" t="s">
        <v>37</v>
      </c>
      <c r="I2" s="183"/>
    </row>
    <row r="3" spans="1:9" s="69" customFormat="1" ht="14.25" thickBot="1">
      <c r="A3" s="74" t="s">
        <v>6</v>
      </c>
      <c r="B3" s="38"/>
      <c r="C3" s="75" t="s">
        <v>7</v>
      </c>
      <c r="D3" s="65"/>
      <c r="E3" s="75" t="s">
        <v>8</v>
      </c>
      <c r="F3" s="65"/>
      <c r="G3" s="70" t="s">
        <v>148</v>
      </c>
      <c r="H3" s="76" t="s">
        <v>10</v>
      </c>
      <c r="I3" s="190" t="s">
        <v>374</v>
      </c>
    </row>
    <row r="4" spans="1:9" ht="14.25">
      <c r="A4" s="42">
        <v>1</v>
      </c>
      <c r="B4" s="43"/>
      <c r="C4" s="44" t="s">
        <v>181</v>
      </c>
      <c r="D4" s="45"/>
      <c r="E4" s="44" t="s">
        <v>186</v>
      </c>
      <c r="F4" s="66"/>
      <c r="G4" s="71"/>
      <c r="H4" s="46"/>
      <c r="I4" s="46"/>
    </row>
    <row r="5" spans="1:9" ht="14.25">
      <c r="A5" s="47">
        <v>2</v>
      </c>
      <c r="B5" s="48"/>
      <c r="C5" s="49" t="s">
        <v>169</v>
      </c>
      <c r="D5" s="50"/>
      <c r="E5" s="49" t="s">
        <v>171</v>
      </c>
      <c r="F5" s="67"/>
      <c r="G5" s="72"/>
      <c r="H5" s="51"/>
      <c r="I5" s="51"/>
    </row>
    <row r="6" spans="1:9" ht="14.25">
      <c r="A6" s="47">
        <v>3</v>
      </c>
      <c r="B6" s="48" t="s">
        <v>377</v>
      </c>
      <c r="C6" s="44" t="s">
        <v>149</v>
      </c>
      <c r="D6" s="50"/>
      <c r="E6" s="49" t="s">
        <v>155</v>
      </c>
      <c r="F6" s="67"/>
      <c r="G6" s="72"/>
      <c r="H6" s="51"/>
      <c r="I6" s="51"/>
    </row>
    <row r="7" spans="1:9" ht="14.25">
      <c r="A7" s="47">
        <v>4</v>
      </c>
      <c r="B7" s="48"/>
      <c r="C7" s="44" t="s">
        <v>181</v>
      </c>
      <c r="D7" s="50"/>
      <c r="E7" s="49" t="s">
        <v>184</v>
      </c>
      <c r="F7" s="67"/>
      <c r="G7" s="72"/>
      <c r="H7" s="51"/>
      <c r="I7" s="51"/>
    </row>
    <row r="8" spans="1:9" ht="14.25">
      <c r="A8" s="47">
        <v>5</v>
      </c>
      <c r="B8" s="48"/>
      <c r="C8" s="44" t="s">
        <v>207</v>
      </c>
      <c r="D8" s="50"/>
      <c r="E8" s="49" t="s">
        <v>208</v>
      </c>
      <c r="F8" s="67"/>
      <c r="G8" s="72"/>
      <c r="H8" s="51"/>
      <c r="I8" s="51"/>
    </row>
    <row r="9" spans="1:9" ht="14.25">
      <c r="A9" s="47" t="s">
        <v>127</v>
      </c>
      <c r="B9" s="48" t="s">
        <v>127</v>
      </c>
      <c r="C9" s="44" t="s">
        <v>127</v>
      </c>
      <c r="D9" s="50"/>
      <c r="E9" s="49" t="s">
        <v>127</v>
      </c>
      <c r="F9" s="67"/>
      <c r="G9" s="72"/>
      <c r="H9" s="51"/>
      <c r="I9" s="46"/>
    </row>
    <row r="10" spans="1:9" ht="14.25">
      <c r="A10" s="47" t="s">
        <v>127</v>
      </c>
      <c r="B10" s="48"/>
      <c r="C10" s="49" t="s">
        <v>127</v>
      </c>
      <c r="D10" s="50"/>
      <c r="E10" s="49" t="s">
        <v>127</v>
      </c>
      <c r="F10" s="67"/>
      <c r="G10" s="72"/>
      <c r="H10" s="51"/>
      <c r="I10" s="46"/>
    </row>
    <row r="11" spans="1:9" ht="14.25">
      <c r="A11" s="47">
        <v>1</v>
      </c>
      <c r="B11" s="48"/>
      <c r="C11" s="44" t="s">
        <v>266</v>
      </c>
      <c r="D11" s="50"/>
      <c r="E11" s="49" t="s">
        <v>268</v>
      </c>
      <c r="F11" s="67"/>
      <c r="G11" s="72"/>
      <c r="H11" s="51"/>
      <c r="I11" s="46"/>
    </row>
    <row r="12" spans="1:9" ht="14.25">
      <c r="A12" s="47">
        <v>2</v>
      </c>
      <c r="B12" s="48" t="s">
        <v>376</v>
      </c>
      <c r="C12" s="49" t="s">
        <v>181</v>
      </c>
      <c r="D12" s="50"/>
      <c r="E12" s="49" t="s">
        <v>185</v>
      </c>
      <c r="F12" s="67"/>
      <c r="G12" s="72"/>
      <c r="H12" s="51"/>
      <c r="I12" s="46"/>
    </row>
    <row r="13" spans="1:9" ht="14.25">
      <c r="A13" s="47">
        <v>3</v>
      </c>
      <c r="B13" s="48"/>
      <c r="C13" s="44" t="s">
        <v>17</v>
      </c>
      <c r="D13" s="50"/>
      <c r="E13" s="49" t="s">
        <v>238</v>
      </c>
      <c r="F13" s="67"/>
      <c r="G13" s="72"/>
      <c r="H13" s="51"/>
      <c r="I13" s="46"/>
    </row>
    <row r="14" spans="1:9" ht="15" thickBot="1">
      <c r="A14" s="52">
        <v>4</v>
      </c>
      <c r="B14" s="53"/>
      <c r="C14" s="39" t="s">
        <v>181</v>
      </c>
      <c r="D14" s="40"/>
      <c r="E14" s="39" t="s">
        <v>352</v>
      </c>
      <c r="F14" s="65"/>
      <c r="G14" s="70"/>
      <c r="H14" s="41"/>
      <c r="I14" s="41"/>
    </row>
    <row r="15" spans="1:9" ht="14.25">
      <c r="A15" s="42"/>
      <c r="B15" s="43"/>
      <c r="C15" s="44"/>
      <c r="D15" s="45"/>
      <c r="E15" s="44"/>
      <c r="F15" s="66"/>
      <c r="G15" s="71"/>
      <c r="H15" s="46"/>
      <c r="I15" s="46"/>
    </row>
    <row r="16" spans="1:9" ht="15" thickBot="1">
      <c r="A16" s="47"/>
      <c r="B16" s="48"/>
      <c r="C16" s="49"/>
      <c r="D16" s="50"/>
      <c r="E16" s="49"/>
      <c r="F16" s="67"/>
      <c r="G16" s="72"/>
      <c r="H16" s="51"/>
      <c r="I16" s="41"/>
    </row>
    <row r="17" spans="1:9" ht="14.25">
      <c r="A17" s="47"/>
      <c r="B17" s="48"/>
      <c r="C17" s="49"/>
      <c r="D17" s="50"/>
      <c r="E17" s="49"/>
      <c r="F17" s="67"/>
      <c r="G17" s="72"/>
      <c r="H17" s="51"/>
      <c r="I17" s="46"/>
    </row>
    <row r="18" spans="1:9" ht="14.25">
      <c r="A18" s="47"/>
      <c r="B18" s="48"/>
      <c r="C18" s="49"/>
      <c r="D18" s="50"/>
      <c r="E18" s="49"/>
      <c r="F18" s="67"/>
      <c r="G18" s="72"/>
      <c r="H18" s="51"/>
      <c r="I18" s="46"/>
    </row>
    <row r="19" spans="1:9" ht="14.25">
      <c r="A19" s="47"/>
      <c r="B19" s="48"/>
      <c r="C19" s="49"/>
      <c r="D19" s="50"/>
      <c r="E19" s="49"/>
      <c r="F19" s="67"/>
      <c r="G19" s="72"/>
      <c r="H19" s="51"/>
      <c r="I19" s="46"/>
    </row>
    <row r="20" spans="1:9" ht="14.25">
      <c r="A20" s="47"/>
      <c r="B20" s="48"/>
      <c r="C20" s="49"/>
      <c r="D20" s="50"/>
      <c r="E20" s="49"/>
      <c r="F20" s="67"/>
      <c r="G20" s="72"/>
      <c r="H20" s="51"/>
      <c r="I20" s="36"/>
    </row>
    <row r="21" spans="1:9" ht="14.25">
      <c r="A21" s="47"/>
      <c r="B21" s="48"/>
      <c r="C21" s="49"/>
      <c r="D21" s="50"/>
      <c r="E21" s="49"/>
      <c r="F21" s="67"/>
      <c r="G21" s="72"/>
      <c r="H21" s="51"/>
      <c r="I21" s="36"/>
    </row>
    <row r="22" spans="1:9" ht="14.25">
      <c r="A22" s="47"/>
      <c r="B22" s="48"/>
      <c r="C22" s="49"/>
      <c r="D22" s="50"/>
      <c r="E22" s="49"/>
      <c r="F22" s="67"/>
      <c r="G22" s="72"/>
      <c r="H22" s="51"/>
      <c r="I22" s="36"/>
    </row>
    <row r="23" spans="1:9" ht="14.25">
      <c r="A23" s="47"/>
      <c r="B23" s="48"/>
      <c r="C23" s="49"/>
      <c r="D23" s="50"/>
      <c r="E23" s="49"/>
      <c r="F23" s="67"/>
      <c r="G23" s="72"/>
      <c r="H23" s="51"/>
      <c r="I23" s="36"/>
    </row>
    <row r="24" spans="1:9" ht="14.25">
      <c r="A24" s="59"/>
      <c r="B24" s="60"/>
      <c r="C24" s="49"/>
      <c r="D24" s="50"/>
      <c r="E24" s="49"/>
      <c r="F24" s="67"/>
      <c r="G24" s="72"/>
      <c r="H24" s="51"/>
      <c r="I24" s="36"/>
    </row>
    <row r="25" spans="1:9" ht="15" thickBot="1">
      <c r="A25" s="52"/>
      <c r="B25" s="53"/>
      <c r="C25" s="39"/>
      <c r="D25" s="40"/>
      <c r="E25" s="39"/>
      <c r="F25" s="65"/>
      <c r="G25" s="70"/>
      <c r="H25" s="41"/>
      <c r="I25" s="36"/>
    </row>
    <row r="26" spans="1:9" ht="13.5">
      <c r="A26" s="57"/>
      <c r="B26" s="58"/>
      <c r="C26" s="36"/>
      <c r="D26" s="36"/>
      <c r="E26" s="55"/>
      <c r="F26" s="68"/>
      <c r="G26" s="54"/>
      <c r="H26" s="56"/>
      <c r="I26" s="36"/>
    </row>
  </sheetData>
  <mergeCells count="1">
    <mergeCell ref="B2:D2"/>
  </mergeCells>
  <printOptions horizontalCentered="1"/>
  <pageMargins left="0.6692913385826772" right="0" top="0.8661417322834646" bottom="0" header="0.35433070866141736" footer="0"/>
  <pageSetup fitToHeight="1" fitToWidth="1" horizontalDpi="300" verticalDpi="300" orientation="portrait" paperSize="9" scale="96" r:id="rId1"/>
  <headerFooter alignWithMargins="0">
    <oddHeader>&amp;CSan Giorgio di NOGARO  20 marzo 2005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I26"/>
  <sheetViews>
    <sheetView workbookViewId="0" topLeftCell="A1">
      <selection activeCell="A2" sqref="A2"/>
    </sheetView>
  </sheetViews>
  <sheetFormatPr defaultColWidth="9.140625" defaultRowHeight="12.75"/>
  <cols>
    <col min="1" max="1" width="8.140625" style="37" customWidth="1"/>
    <col min="2" max="2" width="5.57421875" style="62" customWidth="1"/>
    <col min="3" max="3" width="8.140625" style="37" customWidth="1"/>
    <col min="4" max="4" width="11.421875" style="37" customWidth="1"/>
    <col min="5" max="5" width="7.8515625" style="63" customWidth="1"/>
    <col min="6" max="6" width="33.00390625" style="69" customWidth="1"/>
    <col min="7" max="7" width="8.57421875" style="62" customWidth="1"/>
    <col min="8" max="8" width="12.00390625" style="64" customWidth="1"/>
    <col min="9" max="9" width="5.7109375" style="37" customWidth="1"/>
    <col min="10" max="16384" width="9.140625" style="37" customWidth="1"/>
  </cols>
  <sheetData>
    <row r="1" spans="1:9" ht="14.25" thickBot="1">
      <c r="A1" s="57"/>
      <c r="B1" s="58"/>
      <c r="C1" s="36"/>
      <c r="D1" s="36"/>
      <c r="E1" s="55"/>
      <c r="F1" s="68"/>
      <c r="G1" s="54"/>
      <c r="H1" s="56"/>
      <c r="I1" s="36"/>
    </row>
    <row r="2" spans="1:9" s="90" customFormat="1" ht="22.5" customHeight="1">
      <c r="A2" s="179" t="s">
        <v>143</v>
      </c>
      <c r="B2" s="180">
        <v>10</v>
      </c>
      <c r="C2" s="181" t="s">
        <v>356</v>
      </c>
      <c r="D2" s="181"/>
      <c r="E2" s="180">
        <v>720</v>
      </c>
      <c r="F2" s="181" t="s">
        <v>357</v>
      </c>
      <c r="G2" s="180" t="s">
        <v>133</v>
      </c>
      <c r="H2" s="182" t="s">
        <v>37</v>
      </c>
      <c r="I2" s="183"/>
    </row>
    <row r="3" spans="1:9" s="98" customFormat="1" ht="14.25" thickBot="1">
      <c r="A3" s="184" t="s">
        <v>6</v>
      </c>
      <c r="B3" s="185"/>
      <c r="C3" s="186" t="s">
        <v>7</v>
      </c>
      <c r="D3" s="187"/>
      <c r="E3" s="186" t="s">
        <v>8</v>
      </c>
      <c r="F3" s="187"/>
      <c r="G3" s="188" t="s">
        <v>148</v>
      </c>
      <c r="H3" s="189" t="s">
        <v>10</v>
      </c>
      <c r="I3" s="190" t="s">
        <v>374</v>
      </c>
    </row>
    <row r="4" spans="1:9" ht="14.25">
      <c r="A4" s="42">
        <v>1</v>
      </c>
      <c r="B4" s="43"/>
      <c r="C4" s="44" t="s">
        <v>17</v>
      </c>
      <c r="D4" s="45"/>
      <c r="E4" s="44" t="s">
        <v>359</v>
      </c>
      <c r="F4" s="66"/>
      <c r="G4" s="71"/>
      <c r="H4" s="46"/>
      <c r="I4" s="46"/>
    </row>
    <row r="5" spans="1:9" ht="14.25">
      <c r="A5" s="47">
        <v>2</v>
      </c>
      <c r="B5" s="48"/>
      <c r="C5" s="49" t="s">
        <v>266</v>
      </c>
      <c r="D5" s="50"/>
      <c r="E5" s="49" t="s">
        <v>269</v>
      </c>
      <c r="F5" s="67"/>
      <c r="G5" s="72"/>
      <c r="H5" s="51"/>
      <c r="I5" s="51"/>
    </row>
    <row r="6" spans="1:9" ht="14.25">
      <c r="A6" s="47">
        <v>3</v>
      </c>
      <c r="B6" s="48"/>
      <c r="C6" s="49" t="s">
        <v>151</v>
      </c>
      <c r="D6" s="50"/>
      <c r="E6" s="49" t="s">
        <v>361</v>
      </c>
      <c r="F6" s="67"/>
      <c r="G6" s="72"/>
      <c r="H6" s="51"/>
      <c r="I6" s="51"/>
    </row>
    <row r="7" spans="1:9" ht="14.25">
      <c r="A7" s="47">
        <v>4</v>
      </c>
      <c r="B7" s="48"/>
      <c r="C7" s="49" t="s">
        <v>207</v>
      </c>
      <c r="D7" s="50"/>
      <c r="E7" s="49" t="s">
        <v>210</v>
      </c>
      <c r="F7" s="67"/>
      <c r="G7" s="72"/>
      <c r="H7" s="51"/>
      <c r="I7" s="51"/>
    </row>
    <row r="8" spans="1:9" ht="14.25">
      <c r="A8" s="47">
        <v>5</v>
      </c>
      <c r="B8" s="48"/>
      <c r="C8" s="49" t="s">
        <v>17</v>
      </c>
      <c r="D8" s="50"/>
      <c r="E8" s="49" t="s">
        <v>360</v>
      </c>
      <c r="F8" s="67"/>
      <c r="G8" s="72"/>
      <c r="H8" s="51"/>
      <c r="I8" s="51"/>
    </row>
    <row r="9" spans="1:9" ht="14.25">
      <c r="A9" s="47">
        <v>6</v>
      </c>
      <c r="B9" s="48"/>
      <c r="C9" s="49" t="s">
        <v>207</v>
      </c>
      <c r="D9" s="50"/>
      <c r="E9" s="49" t="s">
        <v>209</v>
      </c>
      <c r="F9" s="67"/>
      <c r="G9" s="72"/>
      <c r="H9" s="51"/>
      <c r="I9" s="46"/>
    </row>
    <row r="10" spans="1:9" ht="14.25">
      <c r="A10" s="47">
        <v>7</v>
      </c>
      <c r="B10" s="48"/>
      <c r="C10" s="49" t="s">
        <v>17</v>
      </c>
      <c r="D10" s="50"/>
      <c r="E10" s="49" t="s">
        <v>358</v>
      </c>
      <c r="F10" s="67"/>
      <c r="G10" s="72"/>
      <c r="H10" s="51"/>
      <c r="I10" s="46"/>
    </row>
    <row r="11" spans="1:9" ht="15" thickBot="1">
      <c r="A11" s="52">
        <v>8</v>
      </c>
      <c r="B11" s="53"/>
      <c r="C11" s="39" t="s">
        <v>151</v>
      </c>
      <c r="D11" s="40"/>
      <c r="E11" s="39" t="s">
        <v>152</v>
      </c>
      <c r="F11" s="65"/>
      <c r="G11" s="70"/>
      <c r="H11" s="41"/>
      <c r="I11" s="41"/>
    </row>
    <row r="12" spans="1:9" ht="14.25">
      <c r="A12" s="42"/>
      <c r="B12" s="43"/>
      <c r="C12" s="44"/>
      <c r="D12" s="45"/>
      <c r="E12" s="44"/>
      <c r="F12" s="66"/>
      <c r="G12" s="71"/>
      <c r="H12" s="46"/>
      <c r="I12" s="46"/>
    </row>
    <row r="13" spans="1:9" ht="14.25">
      <c r="A13" s="47"/>
      <c r="B13" s="48"/>
      <c r="C13" s="49"/>
      <c r="D13" s="50"/>
      <c r="E13" s="49"/>
      <c r="F13" s="67"/>
      <c r="G13" s="72"/>
      <c r="H13" s="51"/>
      <c r="I13" s="46"/>
    </row>
    <row r="14" spans="1:9" ht="15" thickBot="1">
      <c r="A14" s="47"/>
      <c r="B14" s="48"/>
      <c r="C14" s="49"/>
      <c r="D14" s="50"/>
      <c r="E14" s="49"/>
      <c r="F14" s="67"/>
      <c r="G14" s="72"/>
      <c r="H14" s="51"/>
      <c r="I14" s="41"/>
    </row>
    <row r="15" spans="1:9" ht="14.25">
      <c r="A15" s="47"/>
      <c r="B15" s="48"/>
      <c r="C15" s="49"/>
      <c r="D15" s="50"/>
      <c r="E15" s="49"/>
      <c r="F15" s="67"/>
      <c r="G15" s="72"/>
      <c r="H15" s="51"/>
      <c r="I15" s="46"/>
    </row>
    <row r="16" spans="1:9" ht="14.25">
      <c r="A16" s="47"/>
      <c r="B16" s="48"/>
      <c r="C16" s="49"/>
      <c r="D16" s="50"/>
      <c r="E16" s="49"/>
      <c r="F16" s="67"/>
      <c r="G16" s="72"/>
      <c r="H16" s="51"/>
      <c r="I16" s="36"/>
    </row>
    <row r="17" spans="1:9" ht="14.25">
      <c r="A17" s="47"/>
      <c r="B17" s="48"/>
      <c r="C17" s="49"/>
      <c r="D17" s="50"/>
      <c r="E17" s="49"/>
      <c r="F17" s="67"/>
      <c r="G17" s="72"/>
      <c r="H17" s="51"/>
      <c r="I17" s="36"/>
    </row>
    <row r="18" spans="1:9" ht="14.25">
      <c r="A18" s="47"/>
      <c r="B18" s="48"/>
      <c r="C18" s="49"/>
      <c r="D18" s="50"/>
      <c r="E18" s="49"/>
      <c r="F18" s="67"/>
      <c r="G18" s="72"/>
      <c r="H18" s="51"/>
      <c r="I18" s="36"/>
    </row>
    <row r="19" spans="1:9" ht="14.25">
      <c r="A19" s="47"/>
      <c r="B19" s="48"/>
      <c r="C19" s="49"/>
      <c r="D19" s="50"/>
      <c r="E19" s="49"/>
      <c r="F19" s="67"/>
      <c r="G19" s="72"/>
      <c r="H19" s="51"/>
      <c r="I19" s="36"/>
    </row>
    <row r="20" spans="1:9" ht="14.25">
      <c r="A20" s="47"/>
      <c r="B20" s="48"/>
      <c r="C20" s="49"/>
      <c r="D20" s="50"/>
      <c r="E20" s="49"/>
      <c r="F20" s="67"/>
      <c r="G20" s="72"/>
      <c r="H20" s="51"/>
      <c r="I20" s="36"/>
    </row>
    <row r="21" spans="1:9" ht="14.25">
      <c r="A21" s="47"/>
      <c r="B21" s="48"/>
      <c r="C21" s="49"/>
      <c r="D21" s="50"/>
      <c r="E21" s="49"/>
      <c r="F21" s="67"/>
      <c r="G21" s="72"/>
      <c r="H21" s="51"/>
      <c r="I21" s="36"/>
    </row>
    <row r="22" spans="1:9" ht="14.25">
      <c r="A22" s="47"/>
      <c r="B22" s="48"/>
      <c r="C22" s="49"/>
      <c r="D22" s="50"/>
      <c r="E22" s="49"/>
      <c r="F22" s="67"/>
      <c r="G22" s="72"/>
      <c r="H22" s="51"/>
      <c r="I22" s="36"/>
    </row>
    <row r="23" spans="1:9" ht="14.25">
      <c r="A23" s="47"/>
      <c r="B23" s="48"/>
      <c r="C23" s="49"/>
      <c r="D23" s="50"/>
      <c r="E23" s="49"/>
      <c r="F23" s="67"/>
      <c r="G23" s="72"/>
      <c r="H23" s="51"/>
      <c r="I23" s="36"/>
    </row>
    <row r="24" spans="1:9" ht="14.25">
      <c r="A24" s="59"/>
      <c r="B24" s="60"/>
      <c r="C24" s="49"/>
      <c r="D24" s="50"/>
      <c r="E24" s="49"/>
      <c r="F24" s="67"/>
      <c r="G24" s="72"/>
      <c r="H24" s="51"/>
      <c r="I24" s="36"/>
    </row>
    <row r="25" spans="1:9" ht="15" thickBot="1">
      <c r="A25" s="52"/>
      <c r="B25" s="53"/>
      <c r="C25" s="39"/>
      <c r="D25" s="40"/>
      <c r="E25" s="39"/>
      <c r="F25" s="65"/>
      <c r="G25" s="70"/>
      <c r="H25" s="41"/>
      <c r="I25" s="36"/>
    </row>
    <row r="26" spans="1:9" ht="13.5">
      <c r="A26" s="57"/>
      <c r="B26" s="58"/>
      <c r="C26" s="36"/>
      <c r="D26" s="36"/>
      <c r="E26" s="55"/>
      <c r="F26" s="68"/>
      <c r="G26" s="54"/>
      <c r="H26" s="56"/>
      <c r="I26" s="36"/>
    </row>
  </sheetData>
  <printOptions horizontalCentered="1"/>
  <pageMargins left="0.6692913385826772" right="0" top="0.8661417322834646" bottom="0" header="0.35433070866141736" footer="0"/>
  <pageSetup fitToHeight="1" fitToWidth="1" horizontalDpi="300" verticalDpi="300" orientation="portrait" paperSize="9" scale="96" r:id="rId1"/>
  <headerFooter alignWithMargins="0">
    <oddHeader>&amp;CSan Giorgio 20-3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4">
    <pageSetUpPr fitToPage="1"/>
  </sheetPr>
  <dimension ref="A1:R26"/>
  <sheetViews>
    <sheetView workbookViewId="0" topLeftCell="I1">
      <selection activeCell="J11" sqref="J1:R11"/>
    </sheetView>
  </sheetViews>
  <sheetFormatPr defaultColWidth="9.140625" defaultRowHeight="12.75"/>
  <cols>
    <col min="1" max="1" width="8.140625" style="37" customWidth="1"/>
    <col min="2" max="2" width="5.57421875" style="62" customWidth="1"/>
    <col min="3" max="3" width="8.140625" style="37" customWidth="1"/>
    <col min="4" max="4" width="11.421875" style="37" customWidth="1"/>
    <col min="5" max="5" width="7.8515625" style="63" customWidth="1"/>
    <col min="6" max="6" width="33.00390625" style="69" customWidth="1"/>
    <col min="7" max="7" width="8.57421875" style="62" customWidth="1"/>
    <col min="8" max="8" width="12.00390625" style="64" customWidth="1"/>
    <col min="9" max="9" width="5.7109375" style="37" customWidth="1"/>
    <col min="10" max="10" width="9.140625" style="37" customWidth="1"/>
    <col min="11" max="11" width="6.7109375" style="37" customWidth="1"/>
    <col min="12" max="14" width="9.140625" style="37" customWidth="1"/>
    <col min="15" max="15" width="28.28125" style="37" customWidth="1"/>
    <col min="16" max="17" width="9.140625" style="37" customWidth="1"/>
    <col min="18" max="18" width="5.7109375" style="37" customWidth="1"/>
    <col min="19" max="16384" width="9.140625" style="37" customWidth="1"/>
  </cols>
  <sheetData>
    <row r="1" spans="1:9" ht="14.25" thickBot="1">
      <c r="A1" s="57"/>
      <c r="B1" s="58"/>
      <c r="C1" s="36"/>
      <c r="D1" s="36"/>
      <c r="E1" s="55"/>
      <c r="F1" s="68"/>
      <c r="G1" s="54"/>
      <c r="H1" s="56"/>
      <c r="I1" s="36"/>
    </row>
    <row r="2" spans="1:18" s="82" customFormat="1" ht="22.5" customHeight="1">
      <c r="A2" s="78" t="s">
        <v>143</v>
      </c>
      <c r="B2" s="386" t="s">
        <v>338</v>
      </c>
      <c r="C2" s="387"/>
      <c r="D2" s="387"/>
      <c r="E2" s="79" t="s">
        <v>134</v>
      </c>
      <c r="F2" s="80" t="s">
        <v>339</v>
      </c>
      <c r="G2" s="79" t="s">
        <v>4</v>
      </c>
      <c r="H2" s="73" t="s">
        <v>80</v>
      </c>
      <c r="I2" s="183"/>
      <c r="J2" s="78" t="s">
        <v>143</v>
      </c>
      <c r="K2" s="385" t="s">
        <v>341</v>
      </c>
      <c r="L2" s="377"/>
      <c r="M2" s="162"/>
      <c r="N2" s="79" t="s">
        <v>134</v>
      </c>
      <c r="O2" s="80" t="s">
        <v>321</v>
      </c>
      <c r="P2" s="79" t="s">
        <v>4</v>
      </c>
      <c r="Q2" s="73" t="s">
        <v>80</v>
      </c>
      <c r="R2" s="183"/>
    </row>
    <row r="3" spans="1:18" s="69" customFormat="1" ht="14.25" thickBot="1">
      <c r="A3" s="74" t="s">
        <v>6</v>
      </c>
      <c r="B3" s="38"/>
      <c r="C3" s="75" t="s">
        <v>7</v>
      </c>
      <c r="D3" s="65"/>
      <c r="E3" s="75" t="s">
        <v>8</v>
      </c>
      <c r="F3" s="65"/>
      <c r="G3" s="70" t="s">
        <v>148</v>
      </c>
      <c r="H3" s="76" t="s">
        <v>10</v>
      </c>
      <c r="I3" s="190" t="s">
        <v>374</v>
      </c>
      <c r="J3" s="74" t="s">
        <v>6</v>
      </c>
      <c r="K3" s="38"/>
      <c r="L3" s="75" t="s">
        <v>7</v>
      </c>
      <c r="M3" s="65"/>
      <c r="N3" s="75" t="s">
        <v>8</v>
      </c>
      <c r="O3" s="65"/>
      <c r="P3" s="70" t="s">
        <v>148</v>
      </c>
      <c r="Q3" s="76" t="s">
        <v>10</v>
      </c>
      <c r="R3" s="190" t="s">
        <v>374</v>
      </c>
    </row>
    <row r="4" spans="1:18" ht="14.25">
      <c r="A4" s="42">
        <v>1</v>
      </c>
      <c r="B4" s="43"/>
      <c r="C4" s="44" t="s">
        <v>66</v>
      </c>
      <c r="D4" s="45"/>
      <c r="E4" s="44" t="s">
        <v>265</v>
      </c>
      <c r="F4" s="66"/>
      <c r="G4" s="71"/>
      <c r="H4" s="46"/>
      <c r="I4" s="46"/>
      <c r="J4" s="47">
        <v>1</v>
      </c>
      <c r="K4" s="48"/>
      <c r="L4" s="49" t="s">
        <v>127</v>
      </c>
      <c r="M4" s="50"/>
      <c r="N4" s="49" t="s">
        <v>127</v>
      </c>
      <c r="O4" s="67"/>
      <c r="P4" s="71"/>
      <c r="Q4" s="46"/>
      <c r="R4" s="46"/>
    </row>
    <row r="5" spans="1:18" ht="14.25">
      <c r="A5" s="47">
        <v>2</v>
      </c>
      <c r="B5" s="48"/>
      <c r="C5" s="49" t="s">
        <v>169</v>
      </c>
      <c r="D5" s="50"/>
      <c r="E5" s="49" t="s">
        <v>178</v>
      </c>
      <c r="F5" s="67"/>
      <c r="G5" s="72"/>
      <c r="H5" s="51"/>
      <c r="I5" s="51"/>
      <c r="J5" s="47">
        <v>2</v>
      </c>
      <c r="K5" s="48"/>
      <c r="L5" s="49" t="s">
        <v>127</v>
      </c>
      <c r="M5" s="50"/>
      <c r="N5" s="49" t="s">
        <v>127</v>
      </c>
      <c r="O5" s="67"/>
      <c r="P5" s="72"/>
      <c r="Q5" s="51"/>
      <c r="R5" s="51"/>
    </row>
    <row r="6" spans="1:18" ht="14.25">
      <c r="A6" s="47">
        <v>3</v>
      </c>
      <c r="B6" s="48"/>
      <c r="C6" s="49" t="s">
        <v>163</v>
      </c>
      <c r="D6" s="50"/>
      <c r="E6" s="49" t="s">
        <v>168</v>
      </c>
      <c r="F6" s="67"/>
      <c r="G6" s="72"/>
      <c r="H6" s="51"/>
      <c r="I6" s="51"/>
      <c r="J6" s="47">
        <v>3</v>
      </c>
      <c r="K6" s="48"/>
      <c r="L6" s="49" t="s">
        <v>127</v>
      </c>
      <c r="M6" s="50"/>
      <c r="N6" s="49" t="s">
        <v>127</v>
      </c>
      <c r="O6" s="67"/>
      <c r="P6" s="72"/>
      <c r="Q6" s="51"/>
      <c r="R6" s="51"/>
    </row>
    <row r="7" spans="1:18" ht="14.25">
      <c r="A7" s="47">
        <v>4</v>
      </c>
      <c r="B7" s="48"/>
      <c r="C7" s="49" t="s">
        <v>13</v>
      </c>
      <c r="D7" s="50"/>
      <c r="E7" s="49" t="s">
        <v>263</v>
      </c>
      <c r="F7" s="67"/>
      <c r="G7" s="72"/>
      <c r="H7" s="51"/>
      <c r="I7" s="51"/>
      <c r="J7" s="47">
        <v>4</v>
      </c>
      <c r="K7" s="48"/>
      <c r="L7" s="49" t="s">
        <v>127</v>
      </c>
      <c r="M7" s="50"/>
      <c r="N7" s="49" t="s">
        <v>127</v>
      </c>
      <c r="O7" s="67"/>
      <c r="P7" s="72"/>
      <c r="Q7" s="51"/>
      <c r="R7" s="51"/>
    </row>
    <row r="8" spans="1:18" ht="14.25">
      <c r="A8" s="47">
        <v>5</v>
      </c>
      <c r="B8" s="48"/>
      <c r="C8" s="49" t="s">
        <v>17</v>
      </c>
      <c r="D8" s="50"/>
      <c r="E8" s="49" t="s">
        <v>292</v>
      </c>
      <c r="F8" s="67"/>
      <c r="G8" s="72"/>
      <c r="H8" s="51"/>
      <c r="I8" s="51"/>
      <c r="J8" s="47">
        <v>5</v>
      </c>
      <c r="K8" s="48"/>
      <c r="L8" s="49" t="s">
        <v>127</v>
      </c>
      <c r="M8" s="50"/>
      <c r="N8" s="49" t="s">
        <v>127</v>
      </c>
      <c r="O8" s="67"/>
      <c r="P8" s="72"/>
      <c r="Q8" s="51"/>
      <c r="R8" s="51"/>
    </row>
    <row r="9" spans="1:18" ht="14.25">
      <c r="A9" s="47" t="s">
        <v>127</v>
      </c>
      <c r="B9" s="48"/>
      <c r="C9" s="49" t="s">
        <v>127</v>
      </c>
      <c r="D9" s="50"/>
      <c r="E9" s="49" t="s">
        <v>127</v>
      </c>
      <c r="F9" s="77" t="s">
        <v>340</v>
      </c>
      <c r="G9" s="77"/>
      <c r="H9" s="51"/>
      <c r="I9" s="46"/>
      <c r="J9" s="47">
        <v>6</v>
      </c>
      <c r="K9" s="48"/>
      <c r="L9" s="49" t="s">
        <v>127</v>
      </c>
      <c r="M9" s="50"/>
      <c r="N9" s="49" t="s">
        <v>127</v>
      </c>
      <c r="O9" s="67"/>
      <c r="P9" s="72"/>
      <c r="Q9" s="51"/>
      <c r="R9" s="46"/>
    </row>
    <row r="10" spans="1:18" ht="14.25">
      <c r="A10" s="47" t="s">
        <v>127</v>
      </c>
      <c r="B10" s="48"/>
      <c r="C10" s="49" t="s">
        <v>127</v>
      </c>
      <c r="D10" s="50"/>
      <c r="E10" s="49" t="s">
        <v>127</v>
      </c>
      <c r="F10" s="67"/>
      <c r="G10" s="77"/>
      <c r="H10" s="51"/>
      <c r="I10" s="46"/>
      <c r="J10" s="47">
        <v>7</v>
      </c>
      <c r="K10" s="48"/>
      <c r="L10" s="49" t="s">
        <v>127</v>
      </c>
      <c r="M10" s="50"/>
      <c r="N10" s="49" t="s">
        <v>127</v>
      </c>
      <c r="O10" s="67"/>
      <c r="P10" s="72"/>
      <c r="Q10" s="51"/>
      <c r="R10" s="46"/>
    </row>
    <row r="11" spans="1:18" ht="15" thickBot="1">
      <c r="A11" s="47">
        <v>1</v>
      </c>
      <c r="B11" s="48"/>
      <c r="C11" s="49" t="s">
        <v>261</v>
      </c>
      <c r="D11" s="50"/>
      <c r="E11" s="49" t="s">
        <v>264</v>
      </c>
      <c r="F11" s="67"/>
      <c r="G11" s="72"/>
      <c r="H11" s="51"/>
      <c r="I11" s="46"/>
      <c r="J11" s="52">
        <v>8</v>
      </c>
      <c r="K11" s="53"/>
      <c r="L11" s="39" t="s">
        <v>127</v>
      </c>
      <c r="M11" s="40"/>
      <c r="N11" s="39" t="s">
        <v>127</v>
      </c>
      <c r="O11" s="65"/>
      <c r="P11" s="70"/>
      <c r="Q11" s="41"/>
      <c r="R11" s="41"/>
    </row>
    <row r="12" spans="1:18" ht="14.25">
      <c r="A12" s="47">
        <v>2</v>
      </c>
      <c r="B12" s="48"/>
      <c r="C12" s="49" t="s">
        <v>13</v>
      </c>
      <c r="D12" s="50"/>
      <c r="E12" s="49" t="s">
        <v>229</v>
      </c>
      <c r="F12" s="67"/>
      <c r="G12" s="72"/>
      <c r="H12" s="51"/>
      <c r="I12" s="46"/>
      <c r="J12" s="42" t="s">
        <v>127</v>
      </c>
      <c r="K12" s="43"/>
      <c r="L12" s="44" t="s">
        <v>127</v>
      </c>
      <c r="M12" s="45"/>
      <c r="N12" s="44" t="s">
        <v>127</v>
      </c>
      <c r="O12" s="66"/>
      <c r="P12" s="71"/>
      <c r="Q12" s="46"/>
      <c r="R12" s="46"/>
    </row>
    <row r="13" spans="1:18" ht="14.25">
      <c r="A13" s="47">
        <v>3</v>
      </c>
      <c r="B13" s="48"/>
      <c r="C13" s="49" t="s">
        <v>66</v>
      </c>
      <c r="D13" s="50"/>
      <c r="E13" s="49" t="s">
        <v>198</v>
      </c>
      <c r="F13" s="67"/>
      <c r="G13" s="72"/>
      <c r="H13" s="51"/>
      <c r="I13" s="46"/>
      <c r="J13" s="47" t="s">
        <v>127</v>
      </c>
      <c r="K13" s="48"/>
      <c r="L13" s="49" t="s">
        <v>127</v>
      </c>
      <c r="M13" s="50"/>
      <c r="N13" s="49" t="s">
        <v>127</v>
      </c>
      <c r="O13" s="67"/>
      <c r="P13" s="72"/>
      <c r="Q13" s="51"/>
      <c r="R13" s="46"/>
    </row>
    <row r="14" spans="1:18" ht="14.25">
      <c r="A14" s="225">
        <v>4</v>
      </c>
      <c r="B14" s="226"/>
      <c r="C14" s="227" t="s">
        <v>169</v>
      </c>
      <c r="D14" s="228"/>
      <c r="E14" s="227" t="s">
        <v>177</v>
      </c>
      <c r="F14" s="229"/>
      <c r="G14" s="230"/>
      <c r="H14" s="231"/>
      <c r="I14" s="233"/>
      <c r="J14" s="47"/>
      <c r="K14" s="48"/>
      <c r="L14" s="49"/>
      <c r="M14" s="50"/>
      <c r="N14" s="49"/>
      <c r="O14" s="67"/>
      <c r="P14" s="72"/>
      <c r="Q14" s="51"/>
      <c r="R14" s="233"/>
    </row>
    <row r="15" spans="1:18" ht="15" thickBot="1">
      <c r="A15" s="52"/>
      <c r="B15" s="53"/>
      <c r="C15" s="39"/>
      <c r="D15" s="40"/>
      <c r="E15" s="39"/>
      <c r="F15" s="65" t="s">
        <v>340</v>
      </c>
      <c r="G15" s="70"/>
      <c r="H15" s="41"/>
      <c r="I15" s="41"/>
      <c r="J15" s="47" t="s">
        <v>127</v>
      </c>
      <c r="K15" s="48"/>
      <c r="L15" s="49" t="s">
        <v>127</v>
      </c>
      <c r="M15" s="50"/>
      <c r="N15" s="49" t="s">
        <v>127</v>
      </c>
      <c r="O15" s="67"/>
      <c r="P15" s="72"/>
      <c r="Q15" s="51"/>
      <c r="R15" s="41"/>
    </row>
    <row r="16" spans="1:18" ht="14.25">
      <c r="A16" s="42"/>
      <c r="B16" s="43"/>
      <c r="C16" s="44"/>
      <c r="D16" s="45"/>
      <c r="E16" s="44"/>
      <c r="F16" s="66"/>
      <c r="G16" s="71"/>
      <c r="H16" s="46"/>
      <c r="I16" s="46"/>
      <c r="J16" s="47"/>
      <c r="K16" s="48"/>
      <c r="L16" s="49"/>
      <c r="M16" s="50"/>
      <c r="N16" s="49"/>
      <c r="O16" s="67"/>
      <c r="P16" s="72"/>
      <c r="Q16" s="51"/>
      <c r="R16" s="46"/>
    </row>
    <row r="17" spans="1:18" ht="14.25">
      <c r="A17" s="47"/>
      <c r="B17" s="48"/>
      <c r="C17" s="49"/>
      <c r="D17" s="50"/>
      <c r="E17" s="49"/>
      <c r="F17" s="67"/>
      <c r="G17" s="72"/>
      <c r="H17" s="51"/>
      <c r="I17" s="36"/>
      <c r="J17" s="47"/>
      <c r="K17" s="48"/>
      <c r="L17" s="49"/>
      <c r="M17" s="50"/>
      <c r="N17" s="49"/>
      <c r="O17" s="67"/>
      <c r="P17" s="72"/>
      <c r="Q17" s="51"/>
      <c r="R17" s="36"/>
    </row>
    <row r="18" spans="1:18" ht="14.25">
      <c r="A18" s="47"/>
      <c r="B18" s="48"/>
      <c r="C18" s="49"/>
      <c r="D18" s="50"/>
      <c r="E18" s="49"/>
      <c r="F18" s="67"/>
      <c r="G18" s="72"/>
      <c r="H18" s="51"/>
      <c r="I18" s="36"/>
      <c r="J18" s="47"/>
      <c r="K18" s="48"/>
      <c r="L18" s="49"/>
      <c r="M18" s="50"/>
      <c r="N18" s="49"/>
      <c r="O18" s="67"/>
      <c r="P18" s="72"/>
      <c r="Q18" s="51"/>
      <c r="R18" s="36"/>
    </row>
    <row r="19" spans="1:17" ht="14.25">
      <c r="A19" s="47"/>
      <c r="B19" s="48"/>
      <c r="C19" s="77"/>
      <c r="D19" s="50"/>
      <c r="E19" s="49"/>
      <c r="F19" s="67"/>
      <c r="G19" s="72"/>
      <c r="H19" s="51"/>
      <c r="I19" s="36"/>
      <c r="J19" s="47"/>
      <c r="K19" s="48"/>
      <c r="L19" s="77" t="s">
        <v>340</v>
      </c>
      <c r="M19" s="50"/>
      <c r="N19" s="49"/>
      <c r="O19" s="67"/>
      <c r="P19" s="72"/>
      <c r="Q19" s="51"/>
    </row>
    <row r="20" spans="1:17" ht="14.25">
      <c r="A20" s="47"/>
      <c r="B20" s="48"/>
      <c r="C20" s="49"/>
      <c r="D20" s="50"/>
      <c r="E20" s="49"/>
      <c r="F20" s="67"/>
      <c r="G20" s="72"/>
      <c r="H20" s="51"/>
      <c r="I20" s="36"/>
      <c r="J20" s="47"/>
      <c r="K20" s="48"/>
      <c r="L20" s="49"/>
      <c r="M20" s="50"/>
      <c r="N20" s="49"/>
      <c r="O20" s="67"/>
      <c r="P20" s="72"/>
      <c r="Q20" s="51"/>
    </row>
    <row r="21" spans="1:17" ht="14.25">
      <c r="A21" s="47"/>
      <c r="B21" s="48"/>
      <c r="C21" s="49"/>
      <c r="D21" s="50"/>
      <c r="E21" s="49"/>
      <c r="F21" s="67"/>
      <c r="G21" s="72"/>
      <c r="H21" s="51"/>
      <c r="I21" s="36"/>
      <c r="J21" s="47"/>
      <c r="K21" s="48"/>
      <c r="L21" s="49"/>
      <c r="M21" s="50"/>
      <c r="N21" s="49"/>
      <c r="O21" s="67"/>
      <c r="P21" s="72"/>
      <c r="Q21" s="51"/>
    </row>
    <row r="22" spans="1:17" ht="14.25">
      <c r="A22" s="47"/>
      <c r="B22" s="48"/>
      <c r="C22" s="49"/>
      <c r="D22" s="50"/>
      <c r="E22" s="49"/>
      <c r="F22" s="67"/>
      <c r="G22" s="72"/>
      <c r="H22" s="51"/>
      <c r="I22" s="36"/>
      <c r="J22" s="47"/>
      <c r="K22" s="48"/>
      <c r="L22" s="49"/>
      <c r="M22" s="50"/>
      <c r="N22" s="49"/>
      <c r="O22" s="67"/>
      <c r="P22" s="72"/>
      <c r="Q22" s="51"/>
    </row>
    <row r="23" spans="1:17" ht="14.25">
      <c r="A23" s="47"/>
      <c r="B23" s="48"/>
      <c r="C23" s="49"/>
      <c r="D23" s="50"/>
      <c r="E23" s="49"/>
      <c r="F23" s="67"/>
      <c r="G23" s="72"/>
      <c r="H23" s="51"/>
      <c r="I23" s="36"/>
      <c r="J23" s="47"/>
      <c r="K23" s="48"/>
      <c r="L23" s="49"/>
      <c r="M23" s="50"/>
      <c r="N23" s="49"/>
      <c r="O23" s="67"/>
      <c r="P23" s="72"/>
      <c r="Q23" s="51"/>
    </row>
    <row r="24" spans="1:17" ht="14.25">
      <c r="A24" s="59"/>
      <c r="B24" s="60"/>
      <c r="C24" s="49"/>
      <c r="D24" s="50"/>
      <c r="E24" s="49"/>
      <c r="F24" s="67"/>
      <c r="G24" s="72"/>
      <c r="H24" s="51"/>
      <c r="I24" s="36"/>
      <c r="J24" s="59"/>
      <c r="K24" s="60"/>
      <c r="L24" s="49"/>
      <c r="M24" s="50"/>
      <c r="N24" s="49"/>
      <c r="O24" s="67"/>
      <c r="P24" s="72"/>
      <c r="Q24" s="51"/>
    </row>
    <row r="25" spans="1:17" ht="15" thickBot="1">
      <c r="A25" s="52"/>
      <c r="B25" s="53"/>
      <c r="C25" s="39"/>
      <c r="D25" s="40"/>
      <c r="E25" s="39"/>
      <c r="F25" s="65"/>
      <c r="G25" s="70"/>
      <c r="H25" s="41"/>
      <c r="I25" s="36"/>
      <c r="J25" s="52"/>
      <c r="K25" s="53"/>
      <c r="L25" s="39"/>
      <c r="M25" s="40"/>
      <c r="N25" s="39"/>
      <c r="O25" s="65"/>
      <c r="P25" s="70"/>
      <c r="Q25" s="41"/>
    </row>
    <row r="26" spans="1:9" ht="13.5">
      <c r="A26" s="57"/>
      <c r="B26" s="58"/>
      <c r="C26" s="36"/>
      <c r="D26" s="36"/>
      <c r="E26" s="55"/>
      <c r="F26" s="68"/>
      <c r="G26" s="54"/>
      <c r="H26" s="56"/>
      <c r="I26" s="36"/>
    </row>
  </sheetData>
  <mergeCells count="2">
    <mergeCell ref="B2:D2"/>
    <mergeCell ref="K2:L2"/>
  </mergeCells>
  <printOptions horizontalCentered="1"/>
  <pageMargins left="0.6692913385826772" right="0" top="0.8661417322834646" bottom="0" header="0.35433070866141736" footer="0"/>
  <pageSetup fitToHeight="1" fitToWidth="1" horizontalDpi="300" verticalDpi="300" orientation="portrait" paperSize="9" r:id="rId1"/>
  <headerFooter alignWithMargins="0">
    <oddHeader>&amp;CSan Giorgio 20-3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2:I24"/>
  <sheetViews>
    <sheetView workbookViewId="0" topLeftCell="A1">
      <selection activeCell="A8" sqref="A1:IV8"/>
    </sheetView>
  </sheetViews>
  <sheetFormatPr defaultColWidth="9.140625" defaultRowHeight="12.75"/>
  <cols>
    <col min="1" max="1" width="8.140625" style="37" customWidth="1"/>
    <col min="2" max="2" width="5.57421875" style="62" customWidth="1"/>
    <col min="3" max="3" width="8.140625" style="37" customWidth="1"/>
    <col min="4" max="4" width="11.421875" style="37" customWidth="1"/>
    <col min="5" max="5" width="7.8515625" style="63" customWidth="1"/>
    <col min="6" max="6" width="33.00390625" style="69" customWidth="1"/>
    <col min="7" max="7" width="8.57421875" style="62" customWidth="1"/>
    <col min="8" max="8" width="12.00390625" style="64" customWidth="1"/>
    <col min="9" max="9" width="5.7109375" style="37" customWidth="1"/>
    <col min="10" max="16384" width="9.140625" style="37" customWidth="1"/>
  </cols>
  <sheetData>
    <row r="1" ht="15" thickBot="1"/>
    <row r="2" spans="1:9" s="90" customFormat="1" ht="22.5" customHeight="1">
      <c r="A2" s="179" t="s">
        <v>143</v>
      </c>
      <c r="B2" s="180">
        <v>14</v>
      </c>
      <c r="C2" s="181" t="s">
        <v>325</v>
      </c>
      <c r="D2" s="181"/>
      <c r="E2" s="180">
        <v>720</v>
      </c>
      <c r="F2" s="181" t="s">
        <v>323</v>
      </c>
      <c r="G2" s="180" t="s">
        <v>133</v>
      </c>
      <c r="H2" s="182" t="s">
        <v>5</v>
      </c>
      <c r="I2" s="183"/>
    </row>
    <row r="3" spans="1:9" s="98" customFormat="1" ht="14.25" thickBot="1">
      <c r="A3" s="184" t="s">
        <v>6</v>
      </c>
      <c r="B3" s="185"/>
      <c r="C3" s="186" t="s">
        <v>7</v>
      </c>
      <c r="D3" s="187"/>
      <c r="E3" s="186" t="s">
        <v>8</v>
      </c>
      <c r="F3" s="187"/>
      <c r="G3" s="188" t="s">
        <v>148</v>
      </c>
      <c r="H3" s="189" t="s">
        <v>10</v>
      </c>
      <c r="I3" s="190" t="s">
        <v>374</v>
      </c>
    </row>
    <row r="4" spans="1:9" ht="14.25">
      <c r="A4" s="42">
        <v>1</v>
      </c>
      <c r="B4" s="43"/>
      <c r="C4" s="44" t="s">
        <v>13</v>
      </c>
      <c r="D4" s="45"/>
      <c r="E4" s="44" t="s">
        <v>213</v>
      </c>
      <c r="F4" s="66"/>
      <c r="G4" s="71"/>
      <c r="H4" s="46"/>
      <c r="I4" s="46"/>
    </row>
    <row r="5" spans="1:9" ht="14.25">
      <c r="A5" s="47">
        <v>2</v>
      </c>
      <c r="B5" s="48"/>
      <c r="C5" s="44" t="s">
        <v>17</v>
      </c>
      <c r="D5" s="50"/>
      <c r="E5" s="49" t="s">
        <v>240</v>
      </c>
      <c r="F5" s="67"/>
      <c r="G5" s="72"/>
      <c r="H5" s="51"/>
      <c r="I5" s="51"/>
    </row>
    <row r="6" spans="1:9" ht="14.25">
      <c r="A6" s="47">
        <v>3</v>
      </c>
      <c r="B6" s="48"/>
      <c r="C6" s="49" t="s">
        <v>203</v>
      </c>
      <c r="D6" s="50"/>
      <c r="E6" s="49" t="s">
        <v>205</v>
      </c>
      <c r="F6" s="67"/>
      <c r="G6" s="72"/>
      <c r="H6" s="51"/>
      <c r="I6" s="51"/>
    </row>
    <row r="7" spans="1:9" ht="14.25">
      <c r="A7" s="47">
        <v>4</v>
      </c>
      <c r="B7" s="48"/>
      <c r="C7" s="49" t="s">
        <v>17</v>
      </c>
      <c r="D7" s="50"/>
      <c r="E7" s="49" t="s">
        <v>239</v>
      </c>
      <c r="F7" s="67"/>
      <c r="G7" s="72"/>
      <c r="H7" s="51"/>
      <c r="I7" s="51"/>
    </row>
    <row r="8" spans="1:9" ht="15" thickBot="1">
      <c r="A8" s="52">
        <v>5</v>
      </c>
      <c r="B8" s="53"/>
      <c r="C8" s="39" t="s">
        <v>13</v>
      </c>
      <c r="D8" s="40"/>
      <c r="E8" s="39" t="s">
        <v>212</v>
      </c>
      <c r="F8" s="65"/>
      <c r="G8" s="70"/>
      <c r="H8" s="41"/>
      <c r="I8" s="41"/>
    </row>
    <row r="9" spans="1:9" ht="14.25">
      <c r="A9" s="42"/>
      <c r="B9" s="43"/>
      <c r="C9" s="44"/>
      <c r="D9" s="45"/>
      <c r="E9" s="44"/>
      <c r="F9" s="66"/>
      <c r="G9" s="71"/>
      <c r="H9" s="46"/>
      <c r="I9" s="46"/>
    </row>
    <row r="10" spans="1:9" ht="14.25">
      <c r="A10" s="47"/>
      <c r="B10" s="48"/>
      <c r="C10" s="49"/>
      <c r="D10" s="50"/>
      <c r="E10" s="49"/>
      <c r="F10" s="67"/>
      <c r="G10" s="72"/>
      <c r="H10" s="51"/>
      <c r="I10" s="46"/>
    </row>
    <row r="11" spans="1:9" ht="15" thickBot="1">
      <c r="A11" s="47"/>
      <c r="B11" s="48"/>
      <c r="C11" s="49"/>
      <c r="D11" s="50"/>
      <c r="E11" s="49"/>
      <c r="F11" s="67"/>
      <c r="G11" s="72"/>
      <c r="H11" s="51"/>
      <c r="I11" s="41"/>
    </row>
    <row r="12" spans="1:9" ht="14.25">
      <c r="A12" s="47"/>
      <c r="B12" s="48"/>
      <c r="C12" s="49"/>
      <c r="D12" s="50"/>
      <c r="E12" s="49"/>
      <c r="F12" s="67"/>
      <c r="G12" s="72"/>
      <c r="H12" s="51"/>
      <c r="I12" s="46"/>
    </row>
    <row r="13" spans="1:9" ht="14.25">
      <c r="A13" s="47"/>
      <c r="B13" s="48"/>
      <c r="C13" s="49"/>
      <c r="D13" s="50"/>
      <c r="E13" s="49"/>
      <c r="F13" s="67"/>
      <c r="G13" s="72"/>
      <c r="H13" s="51"/>
      <c r="I13" s="36"/>
    </row>
    <row r="14" spans="1:9" ht="14.25">
      <c r="A14" s="47"/>
      <c r="B14" s="48"/>
      <c r="C14" s="49"/>
      <c r="D14" s="50"/>
      <c r="E14" s="49"/>
      <c r="F14" s="67"/>
      <c r="G14" s="72"/>
      <c r="H14" s="51"/>
      <c r="I14" s="36"/>
    </row>
    <row r="15" spans="1:9" ht="14.25">
      <c r="A15" s="47"/>
      <c r="B15" s="48"/>
      <c r="C15" s="49"/>
      <c r="D15" s="50"/>
      <c r="E15" s="49"/>
      <c r="F15" s="67"/>
      <c r="G15" s="72"/>
      <c r="H15" s="51"/>
      <c r="I15" s="36"/>
    </row>
    <row r="16" spans="1:9" ht="14.25">
      <c r="A16" s="47"/>
      <c r="B16" s="48"/>
      <c r="C16" s="49"/>
      <c r="D16" s="50"/>
      <c r="E16" s="49"/>
      <c r="F16" s="67"/>
      <c r="G16" s="72"/>
      <c r="H16" s="51"/>
      <c r="I16" s="36"/>
    </row>
    <row r="17" spans="1:9" ht="14.25">
      <c r="A17" s="47"/>
      <c r="B17" s="48"/>
      <c r="C17" s="49"/>
      <c r="D17" s="50"/>
      <c r="E17" s="49"/>
      <c r="F17" s="67"/>
      <c r="G17" s="72"/>
      <c r="H17" s="51"/>
      <c r="I17" s="36"/>
    </row>
    <row r="18" spans="1:9" ht="14.25">
      <c r="A18" s="47"/>
      <c r="B18" s="48"/>
      <c r="C18" s="49"/>
      <c r="D18" s="50"/>
      <c r="E18" s="49"/>
      <c r="F18" s="67"/>
      <c r="G18" s="72"/>
      <c r="H18" s="51"/>
      <c r="I18" s="36"/>
    </row>
    <row r="19" spans="1:9" ht="14.25">
      <c r="A19" s="47"/>
      <c r="B19" s="48"/>
      <c r="C19" s="49"/>
      <c r="D19" s="50"/>
      <c r="E19" s="49"/>
      <c r="F19" s="67"/>
      <c r="G19" s="72"/>
      <c r="H19" s="51"/>
      <c r="I19" s="36"/>
    </row>
    <row r="20" spans="1:9" ht="14.25">
      <c r="A20" s="47"/>
      <c r="B20" s="48"/>
      <c r="C20" s="49"/>
      <c r="D20" s="50"/>
      <c r="E20" s="49"/>
      <c r="F20" s="67"/>
      <c r="G20" s="72"/>
      <c r="H20" s="51"/>
      <c r="I20" s="36"/>
    </row>
    <row r="21" spans="1:9" ht="14.25">
      <c r="A21" s="47"/>
      <c r="B21" s="48"/>
      <c r="C21" s="49"/>
      <c r="D21" s="50"/>
      <c r="E21" s="49"/>
      <c r="F21" s="67"/>
      <c r="G21" s="72"/>
      <c r="H21" s="51"/>
      <c r="I21" s="36"/>
    </row>
    <row r="22" spans="1:9" ht="14.25">
      <c r="A22" s="47"/>
      <c r="B22" s="48"/>
      <c r="C22" s="49"/>
      <c r="D22" s="50"/>
      <c r="E22" s="49"/>
      <c r="F22" s="67"/>
      <c r="G22" s="72"/>
      <c r="H22" s="51"/>
      <c r="I22" s="36"/>
    </row>
    <row r="23" spans="1:9" ht="15" thickBot="1">
      <c r="A23" s="52"/>
      <c r="B23" s="53"/>
      <c r="C23" s="39"/>
      <c r="D23" s="40"/>
      <c r="E23" s="39"/>
      <c r="F23" s="65"/>
      <c r="G23" s="70"/>
      <c r="H23" s="41"/>
      <c r="I23" s="36"/>
    </row>
    <row r="24" spans="1:9" ht="13.5">
      <c r="A24" s="36"/>
      <c r="B24" s="54"/>
      <c r="C24" s="36"/>
      <c r="D24" s="36"/>
      <c r="E24" s="55"/>
      <c r="F24" s="68"/>
      <c r="G24" s="54"/>
      <c r="H24" s="56"/>
      <c r="I24" s="36"/>
    </row>
  </sheetData>
  <printOptions horizontalCentered="1"/>
  <pageMargins left="0.6692913385826772" right="0" top="0.8661417322834646" bottom="0" header="0.35433070866141736" footer="0"/>
  <pageSetup fitToHeight="1" fitToWidth="1" horizontalDpi="300" verticalDpi="300" orientation="portrait" paperSize="9" scale="96" r:id="rId1"/>
  <headerFooter alignWithMargins="0">
    <oddHeader>&amp;CSan Giorgio 20-3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C.O.N.I. F.V.G. Fed.It.Canott</dc:creator>
  <cp:keywords/>
  <dc:description/>
  <cp:lastModifiedBy>trz23</cp:lastModifiedBy>
  <cp:lastPrinted>2005-03-21T14:41:40Z</cp:lastPrinted>
  <dcterms:created xsi:type="dcterms:W3CDTF">2005-03-09T14:33:18Z</dcterms:created>
  <dcterms:modified xsi:type="dcterms:W3CDTF">2005-03-22T08:54:17Z</dcterms:modified>
  <cp:category/>
  <cp:version/>
  <cp:contentType/>
  <cp:contentStatus/>
</cp:coreProperties>
</file>